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29"/>
  <workbookPr/>
  <mc:AlternateContent xmlns:mc="http://schemas.openxmlformats.org/markup-compatibility/2006">
    <mc:Choice Requires="x15">
      <x15ac:absPath xmlns:x15ac="http://schemas.microsoft.com/office/spreadsheetml/2010/11/ac" url="C:\Users\j-yokozawa\Desktop\"/>
    </mc:Choice>
  </mc:AlternateContent>
  <xr:revisionPtr revIDLastSave="0" documentId="8_{23FC4EBF-BC10-4250-A306-DAD57051642F}" xr6:coauthVersionLast="47" xr6:coauthVersionMax="47" xr10:uidLastSave="{00000000-0000-0000-0000-000000000000}"/>
  <workbookProtection workbookPassword="B3B1" lockStructure="1"/>
  <bookViews>
    <workbookView xWindow="0" yWindow="600" windowWidth="20490" windowHeight="10920" activeTab="1" xr2:uid="{00000000-000D-0000-FFFF-FFFF00000000}"/>
  </bookViews>
  <sheets>
    <sheet name="使用方法" sheetId="5" r:id="rId1"/>
    <sheet name="算出ツール" sheetId="3" r:id="rId2"/>
    <sheet name="業務方法書様式第1-2号" sheetId="9" r:id="rId3"/>
    <sheet name="算出ツール(記入例)" sheetId="10" r:id="rId4"/>
    <sheet name="業務方法書様式第1-2号(記入例)" sheetId="11" r:id="rId5"/>
    <sheet name="選択肢・高騰率" sheetId="2" state="hidden" r:id="rId6"/>
  </sheets>
  <definedNames>
    <definedName name="_xlnm._FilterDatabase" localSheetId="2" hidden="1">'業務方法書様式第1-2号'!$K$1:$K$113</definedName>
    <definedName name="_xlnm._FilterDatabase" localSheetId="4" hidden="1">'業務方法書様式第1-2号(記入例)'!$K$1:$K$113</definedName>
    <definedName name="_xlnm._FilterDatabase" localSheetId="1" hidden="1">算出ツール!$D$3:$D$104</definedName>
    <definedName name="_xlnm._FilterDatabase" localSheetId="3" hidden="1">'算出ツール(記入例)'!$D$3:$D$104</definedName>
    <definedName name="_xlnm.Print_Area" localSheetId="2">'業務方法書様式第1-2号'!$A$1:$H$113</definedName>
    <definedName name="_xlnm.Print_Area" localSheetId="4">'業務方法書様式第1-2号(記入例)'!$A$1:$H$113</definedName>
    <definedName name="_xlnm.Print_Area" localSheetId="1">算出ツール!$A$1:$P$24</definedName>
    <definedName name="_xlnm.Print_Area" localSheetId="3">'算出ツール(記入例)'!$A$1:$P$24</definedName>
    <definedName name="_xlnm.Print_Area" localSheetId="0">使用方法!$B$1:$S$35</definedName>
    <definedName name="_xlnm.Print_Titles" localSheetId="2">'業務方法書様式第1-2号'!$4:$6</definedName>
    <definedName name="_xlnm.Print_Titles" localSheetId="4">'業務方法書様式第1-2号(記入例)'!$4:$6</definedName>
  </definedNames>
  <calcPr calcId="18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G105" i="3" l="1"/>
  <c r="H105" i="3"/>
  <c r="I105" i="3"/>
  <c r="J105" i="3"/>
  <c r="M105" i="3"/>
  <c r="N105" i="3"/>
  <c r="O105" i="3"/>
  <c r="P105" i="3"/>
  <c r="G106" i="3"/>
  <c r="H106" i="3"/>
  <c r="I106" i="3"/>
  <c r="J106" i="3"/>
  <c r="M106" i="3"/>
  <c r="N106" i="3"/>
  <c r="O106" i="3"/>
  <c r="P106" i="3"/>
  <c r="G107" i="3"/>
  <c r="H107" i="3"/>
  <c r="I107" i="3"/>
  <c r="J107" i="3"/>
  <c r="M107" i="3"/>
  <c r="N107" i="3"/>
  <c r="O107" i="3"/>
  <c r="P107" i="3"/>
  <c r="G108" i="3"/>
  <c r="H108" i="3"/>
  <c r="I108" i="3"/>
  <c r="J108" i="3"/>
  <c r="M108" i="3"/>
  <c r="N108" i="3"/>
  <c r="O108" i="3"/>
  <c r="P108" i="3"/>
  <c r="G109" i="3"/>
  <c r="H109" i="3"/>
  <c r="I109" i="3"/>
  <c r="J109" i="3"/>
  <c r="M109" i="3"/>
  <c r="N109" i="3"/>
  <c r="O109" i="3"/>
  <c r="P109" i="3"/>
  <c r="G110" i="3"/>
  <c r="H110" i="3"/>
  <c r="I110" i="3"/>
  <c r="J110" i="3"/>
  <c r="M110" i="3"/>
  <c r="N110" i="3"/>
  <c r="O110" i="3"/>
  <c r="P110" i="3"/>
  <c r="G111" i="3"/>
  <c r="H111" i="3"/>
  <c r="I111" i="3"/>
  <c r="J111" i="3"/>
  <c r="M111" i="3"/>
  <c r="N111" i="3"/>
  <c r="O111" i="3"/>
  <c r="P111" i="3"/>
  <c r="G112" i="3"/>
  <c r="H112" i="3"/>
  <c r="I112" i="3"/>
  <c r="J112" i="3"/>
  <c r="M112" i="3"/>
  <c r="N112" i="3"/>
  <c r="O112" i="3"/>
  <c r="P112" i="3"/>
  <c r="G113" i="3"/>
  <c r="H113" i="3"/>
  <c r="I113" i="3"/>
  <c r="J113" i="3"/>
  <c r="M113" i="3"/>
  <c r="N113" i="3"/>
  <c r="O113" i="3"/>
  <c r="P113" i="3"/>
  <c r="G114" i="3"/>
  <c r="H114" i="3"/>
  <c r="I114" i="3"/>
  <c r="J114" i="3"/>
  <c r="M114" i="3"/>
  <c r="N114" i="3"/>
  <c r="O114" i="3"/>
  <c r="P114" i="3"/>
  <c r="G115" i="3"/>
  <c r="H115" i="3"/>
  <c r="I115" i="3"/>
  <c r="J115" i="3"/>
  <c r="M115" i="3"/>
  <c r="N115" i="3"/>
  <c r="O115" i="3"/>
  <c r="P115" i="3"/>
  <c r="G116" i="3"/>
  <c r="H116" i="3"/>
  <c r="I116" i="3"/>
  <c r="J116" i="3"/>
  <c r="M116" i="3"/>
  <c r="N116" i="3"/>
  <c r="O116" i="3"/>
  <c r="P116" i="3"/>
  <c r="G117" i="3"/>
  <c r="H117" i="3"/>
  <c r="I117" i="3"/>
  <c r="J117" i="3"/>
  <c r="M117" i="3"/>
  <c r="N117" i="3"/>
  <c r="O117" i="3"/>
  <c r="P117" i="3"/>
  <c r="G118" i="3"/>
  <c r="H118" i="3"/>
  <c r="I118" i="3"/>
  <c r="J118" i="3"/>
  <c r="M118" i="3"/>
  <c r="N118" i="3"/>
  <c r="O118" i="3"/>
  <c r="P118" i="3"/>
  <c r="G119" i="3"/>
  <c r="H119" i="3"/>
  <c r="I119" i="3"/>
  <c r="J119" i="3"/>
  <c r="M119" i="3"/>
  <c r="N119" i="3"/>
  <c r="O119" i="3"/>
  <c r="P119" i="3"/>
  <c r="G120" i="3"/>
  <c r="H120" i="3"/>
  <c r="I120" i="3"/>
  <c r="J120" i="3"/>
  <c r="M120" i="3"/>
  <c r="N120" i="3"/>
  <c r="O120" i="3"/>
  <c r="P120" i="3"/>
  <c r="G121" i="3"/>
  <c r="H121" i="3"/>
  <c r="I121" i="3"/>
  <c r="J121" i="3"/>
  <c r="M121" i="3"/>
  <c r="N121" i="3"/>
  <c r="O121" i="3"/>
  <c r="P121" i="3"/>
  <c r="G122" i="3"/>
  <c r="H122" i="3"/>
  <c r="I122" i="3"/>
  <c r="J122" i="3"/>
  <c r="M122" i="3"/>
  <c r="N122" i="3"/>
  <c r="O122" i="3"/>
  <c r="P122" i="3"/>
  <c r="G123" i="3"/>
  <c r="H123" i="3"/>
  <c r="I123" i="3"/>
  <c r="J123" i="3"/>
  <c r="M123" i="3"/>
  <c r="N123" i="3"/>
  <c r="O123" i="3"/>
  <c r="P123" i="3"/>
  <c r="G124" i="3"/>
  <c r="H124" i="3"/>
  <c r="I124" i="3"/>
  <c r="J124" i="3"/>
  <c r="M124" i="3"/>
  <c r="N124" i="3"/>
  <c r="O124" i="3"/>
  <c r="P124" i="3"/>
  <c r="G125" i="3"/>
  <c r="H125" i="3"/>
  <c r="I125" i="3"/>
  <c r="J125" i="3"/>
  <c r="M125" i="3"/>
  <c r="N125" i="3"/>
  <c r="O125" i="3"/>
  <c r="P125" i="3"/>
  <c r="G126" i="3"/>
  <c r="H126" i="3"/>
  <c r="I126" i="3"/>
  <c r="J126" i="3"/>
  <c r="M126" i="3"/>
  <c r="N126" i="3"/>
  <c r="O126" i="3"/>
  <c r="P126" i="3"/>
  <c r="G127" i="3"/>
  <c r="H127" i="3"/>
  <c r="I127" i="3"/>
  <c r="J127" i="3"/>
  <c r="M127" i="3"/>
  <c r="N127" i="3"/>
  <c r="O127" i="3"/>
  <c r="P127" i="3"/>
  <c r="G128" i="3"/>
  <c r="H128" i="3"/>
  <c r="I128" i="3"/>
  <c r="J128" i="3"/>
  <c r="M128" i="3"/>
  <c r="N128" i="3"/>
  <c r="O128" i="3"/>
  <c r="P128" i="3"/>
  <c r="G129" i="3"/>
  <c r="H129" i="3"/>
  <c r="I129" i="3"/>
  <c r="J129" i="3"/>
  <c r="M129" i="3"/>
  <c r="N129" i="3"/>
  <c r="O129" i="3"/>
  <c r="P129" i="3"/>
  <c r="G130" i="3"/>
  <c r="H130" i="3"/>
  <c r="I130" i="3"/>
  <c r="J130" i="3"/>
  <c r="M130" i="3"/>
  <c r="N130" i="3"/>
  <c r="O130" i="3"/>
  <c r="P130" i="3"/>
  <c r="G131" i="3"/>
  <c r="H131" i="3"/>
  <c r="I131" i="3"/>
  <c r="J131" i="3"/>
  <c r="M131" i="3"/>
  <c r="N131" i="3"/>
  <c r="O131" i="3"/>
  <c r="P131" i="3"/>
  <c r="G132" i="3"/>
  <c r="H132" i="3"/>
  <c r="I132" i="3"/>
  <c r="J132" i="3"/>
  <c r="M132" i="3"/>
  <c r="N132" i="3"/>
  <c r="O132" i="3"/>
  <c r="P132" i="3"/>
  <c r="G133" i="3"/>
  <c r="H133" i="3"/>
  <c r="I133" i="3"/>
  <c r="J133" i="3"/>
  <c r="M133" i="3"/>
  <c r="N133" i="3"/>
  <c r="O133" i="3"/>
  <c r="P133" i="3"/>
  <c r="G134" i="3"/>
  <c r="H134" i="3"/>
  <c r="I134" i="3"/>
  <c r="J134" i="3"/>
  <c r="M134" i="3"/>
  <c r="N134" i="3"/>
  <c r="O134" i="3"/>
  <c r="P134" i="3"/>
  <c r="G135" i="3"/>
  <c r="H135" i="3"/>
  <c r="I135" i="3"/>
  <c r="J135" i="3"/>
  <c r="M135" i="3"/>
  <c r="N135" i="3"/>
  <c r="O135" i="3"/>
  <c r="P135" i="3"/>
  <c r="G136" i="3"/>
  <c r="H136" i="3"/>
  <c r="I136" i="3"/>
  <c r="J136" i="3"/>
  <c r="M136" i="3"/>
  <c r="N136" i="3"/>
  <c r="O136" i="3"/>
  <c r="P136" i="3"/>
  <c r="G137" i="3"/>
  <c r="H137" i="3"/>
  <c r="I137" i="3"/>
  <c r="J137" i="3"/>
  <c r="M137" i="3"/>
  <c r="N137" i="3"/>
  <c r="O137" i="3"/>
  <c r="P137" i="3"/>
  <c r="G138" i="3"/>
  <c r="H138" i="3"/>
  <c r="I138" i="3"/>
  <c r="J138" i="3"/>
  <c r="M138" i="3"/>
  <c r="N138" i="3"/>
  <c r="O138" i="3"/>
  <c r="P138" i="3"/>
  <c r="G139" i="3"/>
  <c r="H139" i="3"/>
  <c r="I139" i="3"/>
  <c r="J139" i="3"/>
  <c r="M139" i="3"/>
  <c r="N139" i="3"/>
  <c r="O139" i="3"/>
  <c r="P139" i="3"/>
  <c r="G140" i="3"/>
  <c r="H140" i="3"/>
  <c r="I140" i="3"/>
  <c r="J140" i="3"/>
  <c r="M140" i="3"/>
  <c r="N140" i="3"/>
  <c r="O140" i="3"/>
  <c r="P140" i="3"/>
  <c r="G141" i="3"/>
  <c r="H141" i="3"/>
  <c r="I141" i="3"/>
  <c r="J141" i="3"/>
  <c r="M141" i="3"/>
  <c r="N141" i="3"/>
  <c r="O141" i="3"/>
  <c r="P141" i="3"/>
  <c r="G142" i="3"/>
  <c r="H142" i="3"/>
  <c r="I142" i="3"/>
  <c r="J142" i="3"/>
  <c r="M142" i="3"/>
  <c r="N142" i="3"/>
  <c r="O142" i="3"/>
  <c r="P142" i="3"/>
  <c r="G143" i="3"/>
  <c r="H143" i="3"/>
  <c r="I143" i="3"/>
  <c r="J143" i="3"/>
  <c r="M143" i="3"/>
  <c r="N143" i="3"/>
  <c r="O143" i="3"/>
  <c r="P143" i="3"/>
  <c r="G144" i="3"/>
  <c r="H144" i="3"/>
  <c r="I144" i="3"/>
  <c r="J144" i="3"/>
  <c r="M144" i="3"/>
  <c r="N144" i="3"/>
  <c r="O144" i="3"/>
  <c r="P144" i="3"/>
  <c r="G145" i="3"/>
  <c r="H145" i="3"/>
  <c r="I145" i="3"/>
  <c r="J145" i="3"/>
  <c r="M145" i="3"/>
  <c r="N145" i="3"/>
  <c r="O145" i="3"/>
  <c r="P145" i="3"/>
  <c r="G146" i="3"/>
  <c r="H146" i="3"/>
  <c r="I146" i="3"/>
  <c r="J146" i="3"/>
  <c r="M146" i="3"/>
  <c r="N146" i="3"/>
  <c r="O146" i="3"/>
  <c r="P146" i="3"/>
  <c r="G147" i="3"/>
  <c r="H147" i="3"/>
  <c r="I147" i="3"/>
  <c r="J147" i="3"/>
  <c r="M147" i="3"/>
  <c r="N147" i="3"/>
  <c r="O147" i="3"/>
  <c r="P147" i="3"/>
  <c r="G148" i="3"/>
  <c r="H148" i="3"/>
  <c r="I148" i="3"/>
  <c r="J148" i="3"/>
  <c r="M148" i="3"/>
  <c r="N148" i="3"/>
  <c r="O148" i="3"/>
  <c r="P148" i="3"/>
  <c r="G149" i="3"/>
  <c r="H149" i="3"/>
  <c r="I149" i="3"/>
  <c r="J149" i="3"/>
  <c r="M149" i="3"/>
  <c r="N149" i="3"/>
  <c r="O149" i="3"/>
  <c r="P149" i="3"/>
  <c r="G150" i="3"/>
  <c r="H150" i="3"/>
  <c r="I150" i="3"/>
  <c r="J150" i="3"/>
  <c r="M150" i="3"/>
  <c r="N150" i="3"/>
  <c r="O150" i="3"/>
  <c r="P150" i="3"/>
  <c r="G151" i="3"/>
  <c r="H151" i="3"/>
  <c r="I151" i="3"/>
  <c r="J151" i="3"/>
  <c r="M151" i="3"/>
  <c r="N151" i="3"/>
  <c r="O151" i="3"/>
  <c r="P151" i="3"/>
  <c r="G152" i="3"/>
  <c r="H152" i="3"/>
  <c r="I152" i="3"/>
  <c r="J152" i="3"/>
  <c r="M152" i="3"/>
  <c r="N152" i="3"/>
  <c r="O152" i="3"/>
  <c r="P152" i="3"/>
  <c r="G153" i="3"/>
  <c r="H153" i="3"/>
  <c r="I153" i="3"/>
  <c r="J153" i="3"/>
  <c r="M153" i="3"/>
  <c r="N153" i="3"/>
  <c r="O153" i="3"/>
  <c r="P153" i="3"/>
  <c r="G154" i="3"/>
  <c r="H154" i="3"/>
  <c r="I154" i="3"/>
  <c r="J154" i="3"/>
  <c r="M154" i="3"/>
  <c r="N154" i="3"/>
  <c r="O154" i="3"/>
  <c r="P154" i="3"/>
  <c r="G155" i="3"/>
  <c r="H155" i="3"/>
  <c r="I155" i="3"/>
  <c r="J155" i="3"/>
  <c r="M155" i="3"/>
  <c r="N155" i="3"/>
  <c r="O155" i="3"/>
  <c r="P155" i="3"/>
  <c r="G156" i="3"/>
  <c r="H156" i="3"/>
  <c r="I156" i="3"/>
  <c r="J156" i="3"/>
  <c r="M156" i="3"/>
  <c r="N156" i="3"/>
  <c r="O156" i="3"/>
  <c r="P156" i="3"/>
  <c r="G157" i="3"/>
  <c r="H157" i="3"/>
  <c r="I157" i="3"/>
  <c r="J157" i="3"/>
  <c r="M157" i="3"/>
  <c r="N157" i="3"/>
  <c r="O157" i="3"/>
  <c r="P157" i="3"/>
  <c r="G158" i="3"/>
  <c r="H158" i="3"/>
  <c r="I158" i="3"/>
  <c r="J158" i="3"/>
  <c r="M158" i="3"/>
  <c r="N158" i="3"/>
  <c r="O158" i="3"/>
  <c r="P158" i="3"/>
  <c r="G159" i="3"/>
  <c r="H159" i="3"/>
  <c r="I159" i="3"/>
  <c r="J159" i="3"/>
  <c r="M159" i="3"/>
  <c r="N159" i="3"/>
  <c r="O159" i="3"/>
  <c r="P159" i="3"/>
  <c r="G160" i="3"/>
  <c r="H160" i="3"/>
  <c r="I160" i="3"/>
  <c r="J160" i="3"/>
  <c r="M160" i="3"/>
  <c r="N160" i="3"/>
  <c r="O160" i="3"/>
  <c r="P160" i="3"/>
  <c r="G161" i="3"/>
  <c r="H161" i="3"/>
  <c r="I161" i="3"/>
  <c r="J161" i="3"/>
  <c r="M161" i="3"/>
  <c r="N161" i="3"/>
  <c r="O161" i="3"/>
  <c r="P161" i="3"/>
  <c r="G162" i="3"/>
  <c r="H162" i="3"/>
  <c r="I162" i="3"/>
  <c r="J162" i="3"/>
  <c r="M162" i="3"/>
  <c r="N162" i="3"/>
  <c r="O162" i="3"/>
  <c r="P162" i="3"/>
  <c r="G163" i="3"/>
  <c r="H163" i="3"/>
  <c r="I163" i="3"/>
  <c r="J163" i="3"/>
  <c r="M163" i="3"/>
  <c r="N163" i="3"/>
  <c r="O163" i="3"/>
  <c r="P163" i="3"/>
  <c r="G164" i="3"/>
  <c r="H164" i="3"/>
  <c r="I164" i="3"/>
  <c r="J164" i="3"/>
  <c r="M164" i="3"/>
  <c r="N164" i="3"/>
  <c r="O164" i="3"/>
  <c r="P164" i="3"/>
  <c r="G165" i="3"/>
  <c r="H165" i="3"/>
  <c r="I165" i="3"/>
  <c r="J165" i="3"/>
  <c r="M165" i="3"/>
  <c r="N165" i="3"/>
  <c r="O165" i="3"/>
  <c r="P165" i="3"/>
  <c r="G166" i="3"/>
  <c r="H166" i="3"/>
  <c r="I166" i="3"/>
  <c r="J166" i="3"/>
  <c r="M166" i="3"/>
  <c r="N166" i="3"/>
  <c r="O166" i="3"/>
  <c r="P166" i="3"/>
  <c r="G167" i="3"/>
  <c r="H167" i="3"/>
  <c r="I167" i="3"/>
  <c r="J167" i="3"/>
  <c r="M167" i="3"/>
  <c r="N167" i="3"/>
  <c r="O167" i="3"/>
  <c r="P167" i="3"/>
  <c r="G168" i="3"/>
  <c r="H168" i="3"/>
  <c r="I168" i="3"/>
  <c r="J168" i="3"/>
  <c r="M168" i="3"/>
  <c r="N168" i="3"/>
  <c r="O168" i="3"/>
  <c r="P168" i="3"/>
  <c r="G169" i="3"/>
  <c r="H169" i="3"/>
  <c r="I169" i="3"/>
  <c r="J169" i="3"/>
  <c r="M169" i="3"/>
  <c r="N169" i="3"/>
  <c r="O169" i="3"/>
  <c r="P169" i="3"/>
  <c r="G170" i="3"/>
  <c r="H170" i="3"/>
  <c r="I170" i="3"/>
  <c r="J170" i="3"/>
  <c r="M170" i="3"/>
  <c r="N170" i="3"/>
  <c r="O170" i="3"/>
  <c r="P170" i="3"/>
  <c r="G171" i="3"/>
  <c r="H171" i="3"/>
  <c r="I171" i="3"/>
  <c r="J171" i="3"/>
  <c r="M171" i="3"/>
  <c r="N171" i="3"/>
  <c r="O171" i="3"/>
  <c r="P171" i="3"/>
  <c r="G172" i="3"/>
  <c r="H172" i="3"/>
  <c r="I172" i="3"/>
  <c r="J172" i="3"/>
  <c r="M172" i="3"/>
  <c r="N172" i="3"/>
  <c r="O172" i="3"/>
  <c r="P172" i="3"/>
  <c r="G173" i="3"/>
  <c r="H173" i="3"/>
  <c r="I173" i="3"/>
  <c r="J173" i="3"/>
  <c r="M173" i="3"/>
  <c r="N173" i="3"/>
  <c r="O173" i="3"/>
  <c r="P173" i="3"/>
  <c r="G174" i="3"/>
  <c r="H174" i="3"/>
  <c r="I174" i="3"/>
  <c r="J174" i="3"/>
  <c r="M174" i="3"/>
  <c r="N174" i="3"/>
  <c r="O174" i="3"/>
  <c r="P174" i="3"/>
  <c r="G175" i="3"/>
  <c r="H175" i="3"/>
  <c r="I175" i="3"/>
  <c r="J175" i="3"/>
  <c r="M175" i="3"/>
  <c r="N175" i="3"/>
  <c r="O175" i="3"/>
  <c r="P175" i="3"/>
  <c r="G176" i="3"/>
  <c r="H176" i="3"/>
  <c r="I176" i="3"/>
  <c r="J176" i="3"/>
  <c r="M176" i="3"/>
  <c r="N176" i="3"/>
  <c r="O176" i="3"/>
  <c r="P176" i="3"/>
  <c r="G177" i="3"/>
  <c r="H177" i="3"/>
  <c r="I177" i="3"/>
  <c r="J177" i="3"/>
  <c r="M177" i="3"/>
  <c r="N177" i="3"/>
  <c r="O177" i="3"/>
  <c r="P177" i="3"/>
  <c r="G178" i="3"/>
  <c r="H178" i="3"/>
  <c r="I178" i="3"/>
  <c r="J178" i="3"/>
  <c r="M178" i="3"/>
  <c r="N178" i="3"/>
  <c r="O178" i="3"/>
  <c r="P178" i="3"/>
  <c r="G179" i="3"/>
  <c r="H179" i="3"/>
  <c r="I179" i="3"/>
  <c r="J179" i="3"/>
  <c r="M179" i="3"/>
  <c r="N179" i="3"/>
  <c r="O179" i="3"/>
  <c r="P179" i="3"/>
  <c r="G180" i="3"/>
  <c r="H180" i="3"/>
  <c r="I180" i="3"/>
  <c r="J180" i="3"/>
  <c r="M180" i="3"/>
  <c r="N180" i="3"/>
  <c r="O180" i="3"/>
  <c r="P180" i="3"/>
  <c r="G181" i="3"/>
  <c r="H181" i="3"/>
  <c r="I181" i="3"/>
  <c r="J181" i="3"/>
  <c r="M181" i="3"/>
  <c r="N181" i="3"/>
  <c r="O181" i="3"/>
  <c r="P181" i="3"/>
  <c r="G182" i="3"/>
  <c r="H182" i="3"/>
  <c r="I182" i="3"/>
  <c r="J182" i="3"/>
  <c r="M182" i="3"/>
  <c r="N182" i="3"/>
  <c r="O182" i="3"/>
  <c r="P182" i="3"/>
  <c r="G183" i="3"/>
  <c r="H183" i="3"/>
  <c r="I183" i="3"/>
  <c r="J183" i="3"/>
  <c r="M183" i="3"/>
  <c r="N183" i="3"/>
  <c r="O183" i="3"/>
  <c r="P183" i="3"/>
  <c r="G184" i="3"/>
  <c r="H184" i="3"/>
  <c r="I184" i="3"/>
  <c r="J184" i="3"/>
  <c r="M184" i="3"/>
  <c r="N184" i="3"/>
  <c r="O184" i="3"/>
  <c r="P184" i="3"/>
  <c r="G185" i="3"/>
  <c r="H185" i="3"/>
  <c r="I185" i="3"/>
  <c r="J185" i="3"/>
  <c r="M185" i="3"/>
  <c r="N185" i="3"/>
  <c r="O185" i="3"/>
  <c r="P185" i="3"/>
  <c r="G186" i="3"/>
  <c r="H186" i="3"/>
  <c r="I186" i="3"/>
  <c r="J186" i="3"/>
  <c r="M186" i="3"/>
  <c r="N186" i="3"/>
  <c r="O186" i="3"/>
  <c r="P186" i="3"/>
  <c r="G187" i="3"/>
  <c r="H187" i="3"/>
  <c r="I187" i="3"/>
  <c r="J187" i="3"/>
  <c r="M187" i="3"/>
  <c r="N187" i="3"/>
  <c r="O187" i="3"/>
  <c r="P187" i="3"/>
  <c r="G188" i="3"/>
  <c r="H188" i="3"/>
  <c r="I188" i="3"/>
  <c r="J188" i="3"/>
  <c r="M188" i="3"/>
  <c r="N188" i="3"/>
  <c r="O188" i="3"/>
  <c r="P188" i="3"/>
  <c r="G189" i="3"/>
  <c r="H189" i="3"/>
  <c r="I189" i="3"/>
  <c r="J189" i="3"/>
  <c r="M189" i="3"/>
  <c r="N189" i="3"/>
  <c r="O189" i="3"/>
  <c r="P189" i="3"/>
  <c r="G190" i="3"/>
  <c r="H190" i="3"/>
  <c r="I190" i="3"/>
  <c r="J190" i="3"/>
  <c r="M190" i="3"/>
  <c r="N190" i="3"/>
  <c r="O190" i="3"/>
  <c r="P190" i="3"/>
  <c r="G191" i="3"/>
  <c r="H191" i="3"/>
  <c r="I191" i="3"/>
  <c r="J191" i="3"/>
  <c r="M191" i="3"/>
  <c r="N191" i="3"/>
  <c r="O191" i="3"/>
  <c r="P191" i="3"/>
  <c r="G192" i="3"/>
  <c r="H192" i="3"/>
  <c r="I192" i="3"/>
  <c r="J192" i="3"/>
  <c r="M192" i="3"/>
  <c r="N192" i="3"/>
  <c r="O192" i="3"/>
  <c r="P192" i="3"/>
  <c r="G193" i="3"/>
  <c r="H193" i="3"/>
  <c r="I193" i="3"/>
  <c r="J193" i="3"/>
  <c r="M193" i="3"/>
  <c r="N193" i="3"/>
  <c r="O193" i="3"/>
  <c r="P193" i="3"/>
  <c r="G194" i="3"/>
  <c r="H194" i="3"/>
  <c r="I194" i="3"/>
  <c r="J194" i="3"/>
  <c r="M194" i="3"/>
  <c r="N194" i="3"/>
  <c r="O194" i="3"/>
  <c r="P194" i="3"/>
  <c r="G195" i="3"/>
  <c r="H195" i="3"/>
  <c r="I195" i="3"/>
  <c r="J195" i="3"/>
  <c r="M195" i="3"/>
  <c r="N195" i="3"/>
  <c r="O195" i="3"/>
  <c r="P195" i="3"/>
  <c r="G196" i="3"/>
  <c r="H196" i="3"/>
  <c r="I196" i="3"/>
  <c r="J196" i="3"/>
  <c r="M196" i="3"/>
  <c r="N196" i="3"/>
  <c r="O196" i="3"/>
  <c r="P196" i="3"/>
  <c r="G197" i="3"/>
  <c r="H197" i="3"/>
  <c r="I197" i="3"/>
  <c r="J197" i="3"/>
  <c r="M197" i="3"/>
  <c r="N197" i="3"/>
  <c r="O197" i="3"/>
  <c r="P197" i="3"/>
  <c r="G198" i="3"/>
  <c r="H198" i="3"/>
  <c r="I198" i="3"/>
  <c r="J198" i="3"/>
  <c r="M198" i="3"/>
  <c r="N198" i="3"/>
  <c r="O198" i="3"/>
  <c r="P198" i="3"/>
  <c r="G199" i="3"/>
  <c r="H199" i="3"/>
  <c r="I199" i="3"/>
  <c r="J199" i="3"/>
  <c r="M199" i="3"/>
  <c r="N199" i="3"/>
  <c r="O199" i="3"/>
  <c r="P199" i="3"/>
  <c r="G200" i="3"/>
  <c r="H200" i="3"/>
  <c r="I200" i="3"/>
  <c r="J200" i="3"/>
  <c r="M200" i="3"/>
  <c r="N200" i="3"/>
  <c r="O200" i="3"/>
  <c r="P200" i="3"/>
  <c r="G201" i="3"/>
  <c r="H201" i="3"/>
  <c r="I201" i="3"/>
  <c r="J201" i="3"/>
  <c r="M201" i="3"/>
  <c r="N201" i="3"/>
  <c r="O201" i="3"/>
  <c r="P201" i="3"/>
  <c r="G202" i="3"/>
  <c r="H202" i="3"/>
  <c r="I202" i="3"/>
  <c r="J202" i="3"/>
  <c r="M202" i="3"/>
  <c r="N202" i="3"/>
  <c r="O202" i="3"/>
  <c r="P202" i="3"/>
  <c r="G203" i="3"/>
  <c r="H203" i="3"/>
  <c r="I203" i="3"/>
  <c r="J203" i="3"/>
  <c r="M203" i="3"/>
  <c r="N203" i="3"/>
  <c r="O203" i="3"/>
  <c r="P203" i="3"/>
  <c r="G204" i="3"/>
  <c r="H204" i="3"/>
  <c r="I204" i="3"/>
  <c r="J204" i="3"/>
  <c r="M204" i="3"/>
  <c r="N204" i="3"/>
  <c r="O204" i="3"/>
  <c r="P204" i="3"/>
  <c r="G205" i="3"/>
  <c r="H205" i="3"/>
  <c r="I205" i="3"/>
  <c r="J205" i="3"/>
  <c r="M205" i="3"/>
  <c r="N205" i="3"/>
  <c r="O205" i="3"/>
  <c r="P205" i="3"/>
  <c r="G206" i="3"/>
  <c r="H206" i="3"/>
  <c r="I206" i="3"/>
  <c r="J206" i="3"/>
  <c r="M206" i="3"/>
  <c r="N206" i="3"/>
  <c r="O206" i="3"/>
  <c r="P206" i="3"/>
  <c r="G207" i="3"/>
  <c r="H207" i="3"/>
  <c r="I207" i="3"/>
  <c r="J207" i="3"/>
  <c r="M207" i="3"/>
  <c r="N207" i="3"/>
  <c r="O207" i="3"/>
  <c r="P207" i="3"/>
  <c r="G208" i="3"/>
  <c r="H208" i="3"/>
  <c r="I208" i="3"/>
  <c r="J208" i="3"/>
  <c r="M208" i="3"/>
  <c r="N208" i="3"/>
  <c r="O208" i="3"/>
  <c r="P208" i="3"/>
  <c r="G209" i="3"/>
  <c r="H209" i="3"/>
  <c r="I209" i="3"/>
  <c r="J209" i="3"/>
  <c r="M209" i="3"/>
  <c r="N209" i="3"/>
  <c r="O209" i="3"/>
  <c r="P209" i="3"/>
  <c r="G210" i="3"/>
  <c r="H210" i="3"/>
  <c r="I210" i="3"/>
  <c r="J210" i="3"/>
  <c r="M210" i="3"/>
  <c r="N210" i="3"/>
  <c r="O210" i="3"/>
  <c r="P210" i="3"/>
  <c r="G211" i="3"/>
  <c r="H211" i="3"/>
  <c r="I211" i="3"/>
  <c r="J211" i="3"/>
  <c r="P211" i="3" s="1"/>
  <c r="M211" i="3"/>
  <c r="N211" i="3"/>
  <c r="O211" i="3"/>
  <c r="G212" i="3"/>
  <c r="H212" i="3"/>
  <c r="I212" i="3"/>
  <c r="J212" i="3"/>
  <c r="M212" i="3"/>
  <c r="N212" i="3"/>
  <c r="O212" i="3"/>
  <c r="P212" i="3"/>
  <c r="G213" i="3"/>
  <c r="H213" i="3"/>
  <c r="I213" i="3"/>
  <c r="J213" i="3"/>
  <c r="M213" i="3"/>
  <c r="N213" i="3"/>
  <c r="O213" i="3"/>
  <c r="P213" i="3"/>
  <c r="G214" i="3"/>
  <c r="H214" i="3"/>
  <c r="I214" i="3"/>
  <c r="J214" i="3"/>
  <c r="M214" i="3"/>
  <c r="N214" i="3"/>
  <c r="O214" i="3"/>
  <c r="P214" i="3"/>
  <c r="G215" i="3"/>
  <c r="H215" i="3"/>
  <c r="I215" i="3"/>
  <c r="J215" i="3"/>
  <c r="M215" i="3"/>
  <c r="N215" i="3"/>
  <c r="O215" i="3"/>
  <c r="P215" i="3"/>
  <c r="G216" i="3"/>
  <c r="H216" i="3"/>
  <c r="I216" i="3"/>
  <c r="J216" i="3"/>
  <c r="M216" i="3"/>
  <c r="N216" i="3"/>
  <c r="O216" i="3"/>
  <c r="P216" i="3"/>
  <c r="G217" i="3"/>
  <c r="H217" i="3"/>
  <c r="I217" i="3"/>
  <c r="J217" i="3"/>
  <c r="M217" i="3"/>
  <c r="N217" i="3"/>
  <c r="O217" i="3"/>
  <c r="P217" i="3"/>
  <c r="G218" i="3"/>
  <c r="H218" i="3"/>
  <c r="I218" i="3"/>
  <c r="J218" i="3"/>
  <c r="M218" i="3"/>
  <c r="N218" i="3"/>
  <c r="O218" i="3"/>
  <c r="P218" i="3"/>
  <c r="G219" i="3"/>
  <c r="H219" i="3"/>
  <c r="I219" i="3"/>
  <c r="J219" i="3"/>
  <c r="M219" i="3"/>
  <c r="N219" i="3"/>
  <c r="O219" i="3"/>
  <c r="P219" i="3"/>
  <c r="G220" i="3"/>
  <c r="H220" i="3"/>
  <c r="I220" i="3"/>
  <c r="J220" i="3"/>
  <c r="M220" i="3"/>
  <c r="N220" i="3"/>
  <c r="O220" i="3"/>
  <c r="P220" i="3"/>
  <c r="G221" i="3"/>
  <c r="H221" i="3"/>
  <c r="I221" i="3"/>
  <c r="J221" i="3"/>
  <c r="M221" i="3"/>
  <c r="N221" i="3"/>
  <c r="O221" i="3"/>
  <c r="P221" i="3"/>
  <c r="G222" i="3"/>
  <c r="H222" i="3"/>
  <c r="I222" i="3"/>
  <c r="J222" i="3"/>
  <c r="M222" i="3"/>
  <c r="N222" i="3"/>
  <c r="O222" i="3"/>
  <c r="P222" i="3"/>
  <c r="G223" i="3"/>
  <c r="H223" i="3"/>
  <c r="I223" i="3"/>
  <c r="J223" i="3"/>
  <c r="M223" i="3"/>
  <c r="N223" i="3"/>
  <c r="O223" i="3"/>
  <c r="P223" i="3"/>
  <c r="G224" i="3"/>
  <c r="H224" i="3"/>
  <c r="I224" i="3"/>
  <c r="J224" i="3"/>
  <c r="M224" i="3"/>
  <c r="N224" i="3"/>
  <c r="O224" i="3"/>
  <c r="P224" i="3"/>
  <c r="G225" i="3"/>
  <c r="H225" i="3"/>
  <c r="I225" i="3"/>
  <c r="J225" i="3"/>
  <c r="M225" i="3"/>
  <c r="N225" i="3"/>
  <c r="O225" i="3"/>
  <c r="P225" i="3"/>
  <c r="G226" i="3"/>
  <c r="H226" i="3"/>
  <c r="I226" i="3"/>
  <c r="J226" i="3"/>
  <c r="M226" i="3"/>
  <c r="N226" i="3"/>
  <c r="O226" i="3"/>
  <c r="P226" i="3"/>
  <c r="G227" i="3"/>
  <c r="H227" i="3"/>
  <c r="I227" i="3"/>
  <c r="J227" i="3"/>
  <c r="M227" i="3"/>
  <c r="N227" i="3"/>
  <c r="O227" i="3"/>
  <c r="P227" i="3"/>
  <c r="G228" i="3"/>
  <c r="H228" i="3"/>
  <c r="I228" i="3"/>
  <c r="J228" i="3"/>
  <c r="M228" i="3"/>
  <c r="N228" i="3"/>
  <c r="O228" i="3"/>
  <c r="P228" i="3"/>
  <c r="G229" i="3"/>
  <c r="H229" i="3"/>
  <c r="I229" i="3"/>
  <c r="J229" i="3"/>
  <c r="M229" i="3"/>
  <c r="N229" i="3"/>
  <c r="O229" i="3"/>
  <c r="P229" i="3"/>
  <c r="G230" i="3"/>
  <c r="H230" i="3"/>
  <c r="I230" i="3"/>
  <c r="J230" i="3"/>
  <c r="M230" i="3"/>
  <c r="N230" i="3"/>
  <c r="O230" i="3"/>
  <c r="P230" i="3"/>
  <c r="G231" i="3"/>
  <c r="H231" i="3"/>
  <c r="I231" i="3"/>
  <c r="J231" i="3"/>
  <c r="M231" i="3"/>
  <c r="N231" i="3"/>
  <c r="O231" i="3"/>
  <c r="P231" i="3"/>
  <c r="G232" i="3"/>
  <c r="H232" i="3"/>
  <c r="I232" i="3"/>
  <c r="J232" i="3"/>
  <c r="M232" i="3"/>
  <c r="N232" i="3"/>
  <c r="O232" i="3"/>
  <c r="P232" i="3"/>
  <c r="G233" i="3"/>
  <c r="H233" i="3"/>
  <c r="I233" i="3"/>
  <c r="J233" i="3"/>
  <c r="M233" i="3"/>
  <c r="N233" i="3"/>
  <c r="O233" i="3"/>
  <c r="P233" i="3"/>
  <c r="G234" i="3"/>
  <c r="H234" i="3"/>
  <c r="I234" i="3"/>
  <c r="J234" i="3"/>
  <c r="M234" i="3"/>
  <c r="N234" i="3"/>
  <c r="O234" i="3"/>
  <c r="P234" i="3"/>
  <c r="G235" i="3"/>
  <c r="H235" i="3"/>
  <c r="I235" i="3"/>
  <c r="J235" i="3"/>
  <c r="M235" i="3"/>
  <c r="N235" i="3"/>
  <c r="O235" i="3"/>
  <c r="P235" i="3"/>
  <c r="G236" i="3"/>
  <c r="H236" i="3"/>
  <c r="I236" i="3"/>
  <c r="J236" i="3"/>
  <c r="M236" i="3"/>
  <c r="N236" i="3"/>
  <c r="O236" i="3"/>
  <c r="P236" i="3"/>
  <c r="G237" i="3"/>
  <c r="H237" i="3"/>
  <c r="I237" i="3"/>
  <c r="J237" i="3"/>
  <c r="M237" i="3"/>
  <c r="N237" i="3"/>
  <c r="O237" i="3"/>
  <c r="P237" i="3"/>
  <c r="G238" i="3"/>
  <c r="H238" i="3"/>
  <c r="I238" i="3"/>
  <c r="J238" i="3"/>
  <c r="M238" i="3"/>
  <c r="N238" i="3"/>
  <c r="O238" i="3"/>
  <c r="P238" i="3"/>
  <c r="G239" i="3"/>
  <c r="H239" i="3"/>
  <c r="I239" i="3"/>
  <c r="J239" i="3"/>
  <c r="M239" i="3"/>
  <c r="N239" i="3"/>
  <c r="O239" i="3"/>
  <c r="P239" i="3"/>
  <c r="G240" i="3"/>
  <c r="H240" i="3"/>
  <c r="I240" i="3"/>
  <c r="J240" i="3"/>
  <c r="M240" i="3"/>
  <c r="N240" i="3"/>
  <c r="O240" i="3"/>
  <c r="P240" i="3"/>
  <c r="G241" i="3"/>
  <c r="H241" i="3"/>
  <c r="I241" i="3"/>
  <c r="J241" i="3"/>
  <c r="M241" i="3"/>
  <c r="N241" i="3"/>
  <c r="O241" i="3"/>
  <c r="P241" i="3"/>
  <c r="G242" i="3"/>
  <c r="H242" i="3"/>
  <c r="I242" i="3"/>
  <c r="J242" i="3"/>
  <c r="M242" i="3"/>
  <c r="N242" i="3"/>
  <c r="O242" i="3"/>
  <c r="P242" i="3"/>
  <c r="G243" i="3"/>
  <c r="H243" i="3"/>
  <c r="I243" i="3"/>
  <c r="J243" i="3"/>
  <c r="M243" i="3"/>
  <c r="N243" i="3"/>
  <c r="O243" i="3"/>
  <c r="P243" i="3"/>
  <c r="G244" i="3"/>
  <c r="H244" i="3"/>
  <c r="I244" i="3"/>
  <c r="J244" i="3"/>
  <c r="M244" i="3"/>
  <c r="N244" i="3"/>
  <c r="O244" i="3"/>
  <c r="P244" i="3"/>
  <c r="G245" i="3"/>
  <c r="H245" i="3"/>
  <c r="I245" i="3"/>
  <c r="J245" i="3"/>
  <c r="M245" i="3"/>
  <c r="N245" i="3"/>
  <c r="O245" i="3"/>
  <c r="P245" i="3"/>
  <c r="G246" i="3"/>
  <c r="H246" i="3"/>
  <c r="I246" i="3"/>
  <c r="J246" i="3"/>
  <c r="M246" i="3"/>
  <c r="N246" i="3"/>
  <c r="O246" i="3"/>
  <c r="P246" i="3"/>
  <c r="G247" i="3"/>
  <c r="H247" i="3"/>
  <c r="I247" i="3"/>
  <c r="J247" i="3"/>
  <c r="M247" i="3"/>
  <c r="N247" i="3"/>
  <c r="O247" i="3"/>
  <c r="P247" i="3"/>
  <c r="G248" i="3"/>
  <c r="H248" i="3"/>
  <c r="I248" i="3"/>
  <c r="J248" i="3"/>
  <c r="M248" i="3"/>
  <c r="N248" i="3"/>
  <c r="O248" i="3"/>
  <c r="P248" i="3"/>
  <c r="G249" i="3"/>
  <c r="H249" i="3"/>
  <c r="I249" i="3"/>
  <c r="J249" i="3"/>
  <c r="M249" i="3"/>
  <c r="N249" i="3"/>
  <c r="O249" i="3"/>
  <c r="P249" i="3"/>
  <c r="G250" i="3"/>
  <c r="H250" i="3"/>
  <c r="I250" i="3"/>
  <c r="J250" i="3"/>
  <c r="M250" i="3"/>
  <c r="N250" i="3"/>
  <c r="O250" i="3"/>
  <c r="P250" i="3"/>
  <c r="G251" i="3"/>
  <c r="H251" i="3"/>
  <c r="I251" i="3"/>
  <c r="J251" i="3"/>
  <c r="M251" i="3"/>
  <c r="N251" i="3"/>
  <c r="O251" i="3"/>
  <c r="P251" i="3"/>
  <c r="G252" i="3"/>
  <c r="H252" i="3"/>
  <c r="I252" i="3"/>
  <c r="J252" i="3"/>
  <c r="M252" i="3"/>
  <c r="N252" i="3"/>
  <c r="O252" i="3"/>
  <c r="P252" i="3"/>
  <c r="G253" i="3"/>
  <c r="H253" i="3"/>
  <c r="I253" i="3"/>
  <c r="J253" i="3"/>
  <c r="M253" i="3"/>
  <c r="N253" i="3"/>
  <c r="O253" i="3"/>
  <c r="P253" i="3"/>
  <c r="G254" i="3"/>
  <c r="H254" i="3"/>
  <c r="I254" i="3"/>
  <c r="J254" i="3"/>
  <c r="M254" i="3"/>
  <c r="N254" i="3"/>
  <c r="O254" i="3"/>
  <c r="P254" i="3"/>
  <c r="K106" i="11"/>
  <c r="H106" i="11"/>
  <c r="G106" i="11" a="1"/>
  <c r="G106" i="11" s="1"/>
  <c r="F106" i="11" a="1"/>
  <c r="F106" i="11" s="1"/>
  <c r="E106" i="11" a="1"/>
  <c r="E106" i="11" s="1"/>
  <c r="D106" i="11" a="1"/>
  <c r="D106" i="11" s="1"/>
  <c r="K105" i="11"/>
  <c r="H105" i="11"/>
  <c r="G105" i="11" a="1"/>
  <c r="G105" i="11" s="1"/>
  <c r="F105" i="11" a="1"/>
  <c r="F105" i="11" s="1"/>
  <c r="E105" i="11" a="1"/>
  <c r="E105" i="11" s="1"/>
  <c r="D105" i="11" a="1"/>
  <c r="D105" i="11" s="1"/>
  <c r="K104" i="11"/>
  <c r="H104" i="11"/>
  <c r="G104" i="11" a="1"/>
  <c r="G104" i="11" s="1"/>
  <c r="F104" i="11" a="1"/>
  <c r="F104" i="11" s="1"/>
  <c r="E104" i="11" a="1"/>
  <c r="E104" i="11" s="1"/>
  <c r="D104" i="11" a="1"/>
  <c r="D104" i="11" s="1"/>
  <c r="K103" i="11"/>
  <c r="H103" i="11"/>
  <c r="G103" i="11" a="1"/>
  <c r="G103" i="11" s="1"/>
  <c r="F103" i="11" a="1"/>
  <c r="F103" i="11" s="1"/>
  <c r="E103" i="11" a="1"/>
  <c r="E103" i="11" s="1"/>
  <c r="D103" i="11" a="1"/>
  <c r="D103" i="11" s="1"/>
  <c r="K102" i="11"/>
  <c r="H102" i="11"/>
  <c r="G102" i="11" a="1"/>
  <c r="G102" i="11" s="1"/>
  <c r="F102" i="11" a="1"/>
  <c r="F102" i="11" s="1"/>
  <c r="E102" i="11" a="1"/>
  <c r="E102" i="11" s="1"/>
  <c r="D102" i="11" a="1"/>
  <c r="D102" i="11" s="1"/>
  <c r="K101" i="11"/>
  <c r="H101" i="11"/>
  <c r="G101" i="11" a="1"/>
  <c r="G101" i="11" s="1"/>
  <c r="F101" i="11" a="1"/>
  <c r="F101" i="11" s="1"/>
  <c r="E101" i="11" a="1"/>
  <c r="E101" i="11" s="1"/>
  <c r="D101" i="11" a="1"/>
  <c r="D101" i="11" s="1"/>
  <c r="K100" i="11"/>
  <c r="H100" i="11"/>
  <c r="G100" i="11" a="1"/>
  <c r="G100" i="11" s="1"/>
  <c r="F100" i="11" a="1"/>
  <c r="F100" i="11" s="1"/>
  <c r="E100" i="11" a="1"/>
  <c r="E100" i="11" s="1"/>
  <c r="D100" i="11" a="1"/>
  <c r="D100" i="11" s="1"/>
  <c r="K99" i="11"/>
  <c r="H99" i="11"/>
  <c r="G99" i="11" a="1"/>
  <c r="G99" i="11" s="1"/>
  <c r="F99" i="11" a="1"/>
  <c r="F99" i="11" s="1"/>
  <c r="E99" i="11" a="1"/>
  <c r="E99" i="11" s="1"/>
  <c r="D99" i="11" a="1"/>
  <c r="D99" i="11" s="1"/>
  <c r="K98" i="11"/>
  <c r="H98" i="11"/>
  <c r="G98" i="11" a="1"/>
  <c r="G98" i="11" s="1"/>
  <c r="F98" i="11" a="1"/>
  <c r="F98" i="11" s="1"/>
  <c r="E98" i="11" a="1"/>
  <c r="E98" i="11" s="1"/>
  <c r="D98" i="11" a="1"/>
  <c r="D98" i="11" s="1"/>
  <c r="K97" i="11"/>
  <c r="H97" i="11"/>
  <c r="G97" i="11" a="1"/>
  <c r="G97" i="11" s="1"/>
  <c r="F97" i="11" a="1"/>
  <c r="F97" i="11" s="1"/>
  <c r="E97" i="11" a="1"/>
  <c r="E97" i="11" s="1"/>
  <c r="D97" i="11" a="1"/>
  <c r="D97" i="11" s="1"/>
  <c r="K96" i="11"/>
  <c r="H96" i="11"/>
  <c r="G96" i="11" a="1"/>
  <c r="G96" i="11" s="1"/>
  <c r="F96" i="11" a="1"/>
  <c r="F96" i="11" s="1"/>
  <c r="E96" i="11" a="1"/>
  <c r="E96" i="11" s="1"/>
  <c r="D96" i="11" a="1"/>
  <c r="D96" i="11" s="1"/>
  <c r="K95" i="11"/>
  <c r="H95" i="11"/>
  <c r="G95" i="11" a="1"/>
  <c r="G95" i="11" s="1"/>
  <c r="F95" i="11" a="1"/>
  <c r="F95" i="11" s="1"/>
  <c r="E95" i="11" a="1"/>
  <c r="E95" i="11" s="1"/>
  <c r="D95" i="11" a="1"/>
  <c r="D95" i="11" s="1"/>
  <c r="K94" i="11"/>
  <c r="H94" i="11"/>
  <c r="G94" i="11" a="1"/>
  <c r="G94" i="11" s="1"/>
  <c r="F94" i="11" a="1"/>
  <c r="F94" i="11" s="1"/>
  <c r="E94" i="11" a="1"/>
  <c r="E94" i="11" s="1"/>
  <c r="D94" i="11" a="1"/>
  <c r="D94" i="11" s="1"/>
  <c r="K93" i="11"/>
  <c r="H93" i="11"/>
  <c r="G93" i="11" a="1"/>
  <c r="G93" i="11" s="1"/>
  <c r="F93" i="11" a="1"/>
  <c r="F93" i="11" s="1"/>
  <c r="E93" i="11" a="1"/>
  <c r="E93" i="11" s="1"/>
  <c r="D93" i="11" a="1"/>
  <c r="D93" i="11" s="1"/>
  <c r="K92" i="11"/>
  <c r="H92" i="11"/>
  <c r="G92" i="11" a="1"/>
  <c r="G92" i="11" s="1"/>
  <c r="F92" i="11" a="1"/>
  <c r="F92" i="11" s="1"/>
  <c r="E92" i="11" a="1"/>
  <c r="E92" i="11" s="1"/>
  <c r="D92" i="11" a="1"/>
  <c r="D92" i="11" s="1"/>
  <c r="K91" i="11"/>
  <c r="H91" i="11"/>
  <c r="G91" i="11" a="1"/>
  <c r="G91" i="11" s="1"/>
  <c r="F91" i="11" a="1"/>
  <c r="F91" i="11" s="1"/>
  <c r="E91" i="11" a="1"/>
  <c r="E91" i="11" s="1"/>
  <c r="D91" i="11" a="1"/>
  <c r="D91" i="11" s="1"/>
  <c r="K90" i="11"/>
  <c r="H90" i="11"/>
  <c r="G90" i="11" a="1"/>
  <c r="G90" i="11" s="1"/>
  <c r="F90" i="11" a="1"/>
  <c r="F90" i="11" s="1"/>
  <c r="E90" i="11" a="1"/>
  <c r="E90" i="11" s="1"/>
  <c r="D90" i="11" a="1"/>
  <c r="D90" i="11" s="1"/>
  <c r="K89" i="11"/>
  <c r="H89" i="11"/>
  <c r="G89" i="11" a="1"/>
  <c r="G89" i="11" s="1"/>
  <c r="F89" i="11" a="1"/>
  <c r="F89" i="11" s="1"/>
  <c r="E89" i="11" a="1"/>
  <c r="E89" i="11" s="1"/>
  <c r="D89" i="11" a="1"/>
  <c r="D89" i="11" s="1"/>
  <c r="K88" i="11"/>
  <c r="H88" i="11"/>
  <c r="G88" i="11" a="1"/>
  <c r="G88" i="11" s="1"/>
  <c r="F88" i="11" a="1"/>
  <c r="F88" i="11" s="1"/>
  <c r="E88" i="11" a="1"/>
  <c r="E88" i="11" s="1"/>
  <c r="D88" i="11" a="1"/>
  <c r="D88" i="11" s="1"/>
  <c r="K87" i="11"/>
  <c r="H87" i="11"/>
  <c r="G87" i="11" a="1"/>
  <c r="G87" i="11" s="1"/>
  <c r="F87" i="11" a="1"/>
  <c r="F87" i="11" s="1"/>
  <c r="E87" i="11" a="1"/>
  <c r="E87" i="11" s="1"/>
  <c r="D87" i="11" a="1"/>
  <c r="D87" i="11" s="1"/>
  <c r="K86" i="11"/>
  <c r="H86" i="11"/>
  <c r="G86" i="11" a="1"/>
  <c r="G86" i="11" s="1"/>
  <c r="F86" i="11" a="1"/>
  <c r="F86" i="11" s="1"/>
  <c r="E86" i="11" a="1"/>
  <c r="E86" i="11" s="1"/>
  <c r="D86" i="11" a="1"/>
  <c r="D86" i="11" s="1"/>
  <c r="K85" i="11"/>
  <c r="H85" i="11"/>
  <c r="G85" i="11" a="1"/>
  <c r="G85" i="11" s="1"/>
  <c r="F85" i="11"/>
  <c r="F85" i="11" a="1"/>
  <c r="E85" i="11" a="1"/>
  <c r="E85" i="11" s="1"/>
  <c r="D85" i="11" a="1"/>
  <c r="D85" i="11" s="1"/>
  <c r="K84" i="11"/>
  <c r="H84" i="11"/>
  <c r="G84" i="11" a="1"/>
  <c r="G84" i="11" s="1"/>
  <c r="F84" i="11" a="1"/>
  <c r="F84" i="11" s="1"/>
  <c r="E84" i="11" a="1"/>
  <c r="E84" i="11" s="1"/>
  <c r="D84" i="11" a="1"/>
  <c r="D84" i="11" s="1"/>
  <c r="K83" i="11"/>
  <c r="H83" i="11"/>
  <c r="G83" i="11" a="1"/>
  <c r="G83" i="11" s="1"/>
  <c r="F83" i="11" a="1"/>
  <c r="F83" i="11" s="1"/>
  <c r="E83" i="11" a="1"/>
  <c r="E83" i="11" s="1"/>
  <c r="D83" i="11" a="1"/>
  <c r="D83" i="11" s="1"/>
  <c r="K82" i="11"/>
  <c r="H82" i="11"/>
  <c r="G82" i="11" a="1"/>
  <c r="G82" i="11" s="1"/>
  <c r="F82" i="11" a="1"/>
  <c r="F82" i="11" s="1"/>
  <c r="E82" i="11" a="1"/>
  <c r="E82" i="11" s="1"/>
  <c r="D82" i="11" a="1"/>
  <c r="D82" i="11" s="1"/>
  <c r="K81" i="11"/>
  <c r="H81" i="11"/>
  <c r="G81" i="11" a="1"/>
  <c r="G81" i="11" s="1"/>
  <c r="F81" i="11" a="1"/>
  <c r="F81" i="11" s="1"/>
  <c r="E81" i="11" a="1"/>
  <c r="E81" i="11" s="1"/>
  <c r="D81" i="11" a="1"/>
  <c r="D81" i="11" s="1"/>
  <c r="K80" i="11"/>
  <c r="H80" i="11"/>
  <c r="G80" i="11" a="1"/>
  <c r="G80" i="11" s="1"/>
  <c r="F80" i="11" a="1"/>
  <c r="F80" i="11" s="1"/>
  <c r="E80" i="11" a="1"/>
  <c r="E80" i="11" s="1"/>
  <c r="D80" i="11" a="1"/>
  <c r="D80" i="11" s="1"/>
  <c r="K79" i="11"/>
  <c r="H79" i="11"/>
  <c r="G79" i="11" a="1"/>
  <c r="G79" i="11" s="1"/>
  <c r="F79" i="11" a="1"/>
  <c r="F79" i="11" s="1"/>
  <c r="E79" i="11" a="1"/>
  <c r="E79" i="11" s="1"/>
  <c r="D79" i="11" a="1"/>
  <c r="D79" i="11" s="1"/>
  <c r="K78" i="11"/>
  <c r="H78" i="11"/>
  <c r="G78" i="11" a="1"/>
  <c r="G78" i="11" s="1"/>
  <c r="F78" i="11" a="1"/>
  <c r="F78" i="11" s="1"/>
  <c r="E78" i="11" a="1"/>
  <c r="E78" i="11" s="1"/>
  <c r="D78" i="11" a="1"/>
  <c r="D78" i="11" s="1"/>
  <c r="K77" i="11"/>
  <c r="H77" i="11"/>
  <c r="G77" i="11" a="1"/>
  <c r="G77" i="11" s="1"/>
  <c r="F77" i="11" a="1"/>
  <c r="F77" i="11" s="1"/>
  <c r="E77" i="11" a="1"/>
  <c r="E77" i="11" s="1"/>
  <c r="D77" i="11" a="1"/>
  <c r="D77" i="11" s="1"/>
  <c r="K76" i="11"/>
  <c r="H76" i="11"/>
  <c r="G76" i="11" a="1"/>
  <c r="G76" i="11" s="1"/>
  <c r="F76" i="11" a="1"/>
  <c r="F76" i="11" s="1"/>
  <c r="E76" i="11" a="1"/>
  <c r="E76" i="11" s="1"/>
  <c r="D76" i="11" a="1"/>
  <c r="D76" i="11" s="1"/>
  <c r="K75" i="11"/>
  <c r="H75" i="11"/>
  <c r="G75" i="11" a="1"/>
  <c r="G75" i="11" s="1"/>
  <c r="F75" i="11" a="1"/>
  <c r="F75" i="11" s="1"/>
  <c r="E75" i="11" a="1"/>
  <c r="E75" i="11" s="1"/>
  <c r="D75" i="11" a="1"/>
  <c r="D75" i="11" s="1"/>
  <c r="K74" i="11"/>
  <c r="H74" i="11"/>
  <c r="G74" i="11" a="1"/>
  <c r="G74" i="11" s="1"/>
  <c r="F74" i="11" a="1"/>
  <c r="F74" i="11" s="1"/>
  <c r="E74" i="11" a="1"/>
  <c r="E74" i="11" s="1"/>
  <c r="D74" i="11" a="1"/>
  <c r="D74" i="11" s="1"/>
  <c r="K73" i="11"/>
  <c r="H73" i="11"/>
  <c r="G73" i="11" a="1"/>
  <c r="G73" i="11" s="1"/>
  <c r="F73" i="11" a="1"/>
  <c r="F73" i="11" s="1"/>
  <c r="E73" i="11" a="1"/>
  <c r="E73" i="11" s="1"/>
  <c r="D73" i="11" a="1"/>
  <c r="D73" i="11" s="1"/>
  <c r="K72" i="11"/>
  <c r="H72" i="11"/>
  <c r="G72" i="11" a="1"/>
  <c r="G72" i="11" s="1"/>
  <c r="F72" i="11" a="1"/>
  <c r="F72" i="11" s="1"/>
  <c r="E72" i="11" a="1"/>
  <c r="E72" i="11" s="1"/>
  <c r="D72" i="11" a="1"/>
  <c r="D72" i="11" s="1"/>
  <c r="K71" i="11"/>
  <c r="H71" i="11"/>
  <c r="G71" i="11" a="1"/>
  <c r="G71" i="11" s="1"/>
  <c r="F71" i="11" a="1"/>
  <c r="F71" i="11" s="1"/>
  <c r="E71" i="11" a="1"/>
  <c r="E71" i="11" s="1"/>
  <c r="D71" i="11" a="1"/>
  <c r="D71" i="11" s="1"/>
  <c r="K70" i="11"/>
  <c r="H70" i="11"/>
  <c r="G70" i="11" a="1"/>
  <c r="G70" i="11" s="1"/>
  <c r="F70" i="11" a="1"/>
  <c r="F70" i="11" s="1"/>
  <c r="E70" i="11" a="1"/>
  <c r="E70" i="11" s="1"/>
  <c r="D70" i="11" a="1"/>
  <c r="D70" i="11" s="1"/>
  <c r="K69" i="11"/>
  <c r="H69" i="11"/>
  <c r="G69" i="11" a="1"/>
  <c r="G69" i="11" s="1"/>
  <c r="F69" i="11" a="1"/>
  <c r="F69" i="11" s="1"/>
  <c r="E69" i="11" a="1"/>
  <c r="E69" i="11" s="1"/>
  <c r="D69" i="11" a="1"/>
  <c r="D69" i="11" s="1"/>
  <c r="K68" i="11"/>
  <c r="H68" i="11"/>
  <c r="G68" i="11" a="1"/>
  <c r="G68" i="11" s="1"/>
  <c r="F68" i="11" a="1"/>
  <c r="F68" i="11" s="1"/>
  <c r="E68" i="11" a="1"/>
  <c r="E68" i="11" s="1"/>
  <c r="D68" i="11" a="1"/>
  <c r="D68" i="11" s="1"/>
  <c r="K67" i="11"/>
  <c r="H67" i="11"/>
  <c r="G67" i="11" a="1"/>
  <c r="G67" i="11" s="1"/>
  <c r="F67" i="11" a="1"/>
  <c r="F67" i="11" s="1"/>
  <c r="E67" i="11" a="1"/>
  <c r="E67" i="11" s="1"/>
  <c r="D67" i="11" a="1"/>
  <c r="D67" i="11" s="1"/>
  <c r="K66" i="11"/>
  <c r="H66" i="11"/>
  <c r="G66" i="11" a="1"/>
  <c r="G66" i="11" s="1"/>
  <c r="F66" i="11" a="1"/>
  <c r="F66" i="11" s="1"/>
  <c r="E66" i="11" a="1"/>
  <c r="E66" i="11" s="1"/>
  <c r="D66" i="11" a="1"/>
  <c r="D66" i="11" s="1"/>
  <c r="K65" i="11"/>
  <c r="H65" i="11"/>
  <c r="G65" i="11" a="1"/>
  <c r="G65" i="11" s="1"/>
  <c r="F65" i="11" a="1"/>
  <c r="F65" i="11" s="1"/>
  <c r="E65" i="11" a="1"/>
  <c r="E65" i="11" s="1"/>
  <c r="D65" i="11" a="1"/>
  <c r="D65" i="11" s="1"/>
  <c r="K64" i="11"/>
  <c r="H64" i="11"/>
  <c r="G64" i="11" a="1"/>
  <c r="G64" i="11" s="1"/>
  <c r="F64" i="11" a="1"/>
  <c r="F64" i="11" s="1"/>
  <c r="E64" i="11" a="1"/>
  <c r="E64" i="11" s="1"/>
  <c r="D64" i="11" a="1"/>
  <c r="D64" i="11" s="1"/>
  <c r="K63" i="11"/>
  <c r="H63" i="11"/>
  <c r="G63" i="11" a="1"/>
  <c r="G63" i="11" s="1"/>
  <c r="F63" i="11" a="1"/>
  <c r="F63" i="11" s="1"/>
  <c r="E63" i="11" a="1"/>
  <c r="E63" i="11" s="1"/>
  <c r="D63" i="11" a="1"/>
  <c r="D63" i="11" s="1"/>
  <c r="K62" i="11"/>
  <c r="H62" i="11"/>
  <c r="G62" i="11" a="1"/>
  <c r="G62" i="11" s="1"/>
  <c r="F62" i="11" a="1"/>
  <c r="F62" i="11" s="1"/>
  <c r="E62" i="11" a="1"/>
  <c r="E62" i="11" s="1"/>
  <c r="D62" i="11" a="1"/>
  <c r="D62" i="11" s="1"/>
  <c r="K61" i="11"/>
  <c r="H61" i="11"/>
  <c r="G61" i="11" a="1"/>
  <c r="G61" i="11" s="1"/>
  <c r="F61" i="11" a="1"/>
  <c r="F61" i="11" s="1"/>
  <c r="E61" i="11" a="1"/>
  <c r="E61" i="11" s="1"/>
  <c r="D61" i="11" a="1"/>
  <c r="D61" i="11" s="1"/>
  <c r="K60" i="11"/>
  <c r="H60" i="11"/>
  <c r="G60" i="11" a="1"/>
  <c r="G60" i="11" s="1"/>
  <c r="F60" i="11" a="1"/>
  <c r="F60" i="11" s="1"/>
  <c r="E60" i="11" a="1"/>
  <c r="E60" i="11" s="1"/>
  <c r="D60" i="11" a="1"/>
  <c r="D60" i="11" s="1"/>
  <c r="K59" i="11"/>
  <c r="H59" i="11"/>
  <c r="G59" i="11" a="1"/>
  <c r="G59" i="11" s="1"/>
  <c r="F59" i="11" a="1"/>
  <c r="F59" i="11" s="1"/>
  <c r="E59" i="11" a="1"/>
  <c r="E59" i="11" s="1"/>
  <c r="D59" i="11" a="1"/>
  <c r="D59" i="11" s="1"/>
  <c r="K58" i="11"/>
  <c r="H58" i="11"/>
  <c r="G58" i="11" a="1"/>
  <c r="G58" i="11" s="1"/>
  <c r="F58" i="11" a="1"/>
  <c r="F58" i="11" s="1"/>
  <c r="E58" i="11" a="1"/>
  <c r="E58" i="11" s="1"/>
  <c r="D58" i="11" a="1"/>
  <c r="D58" i="11" s="1"/>
  <c r="K57" i="11"/>
  <c r="H57" i="11"/>
  <c r="G57" i="11" a="1"/>
  <c r="G57" i="11" s="1"/>
  <c r="F57" i="11" a="1"/>
  <c r="F57" i="11" s="1"/>
  <c r="E57" i="11" a="1"/>
  <c r="E57" i="11" s="1"/>
  <c r="D57" i="11" a="1"/>
  <c r="D57" i="11" s="1"/>
  <c r="K56" i="11"/>
  <c r="H56" i="11"/>
  <c r="G56" i="11" a="1"/>
  <c r="G56" i="11" s="1"/>
  <c r="F56" i="11" a="1"/>
  <c r="F56" i="11" s="1"/>
  <c r="E56" i="11" a="1"/>
  <c r="E56" i="11" s="1"/>
  <c r="D56" i="11" a="1"/>
  <c r="D56" i="11" s="1"/>
  <c r="K55" i="11"/>
  <c r="H55" i="11"/>
  <c r="G55" i="11" a="1"/>
  <c r="G55" i="11" s="1"/>
  <c r="F55" i="11" a="1"/>
  <c r="F55" i="11" s="1"/>
  <c r="E55" i="11" a="1"/>
  <c r="E55" i="11" s="1"/>
  <c r="D55" i="11" a="1"/>
  <c r="D55" i="11" s="1"/>
  <c r="K54" i="11"/>
  <c r="H54" i="11"/>
  <c r="G54" i="11" a="1"/>
  <c r="G54" i="11" s="1"/>
  <c r="F54" i="11" a="1"/>
  <c r="F54" i="11" s="1"/>
  <c r="E54" i="11" a="1"/>
  <c r="E54" i="11" s="1"/>
  <c r="D54" i="11" a="1"/>
  <c r="D54" i="11" s="1"/>
  <c r="K53" i="11"/>
  <c r="H53" i="11"/>
  <c r="G53" i="11" a="1"/>
  <c r="G53" i="11" s="1"/>
  <c r="F53" i="11" a="1"/>
  <c r="F53" i="11" s="1"/>
  <c r="E53" i="11" a="1"/>
  <c r="E53" i="11" s="1"/>
  <c r="D53" i="11" a="1"/>
  <c r="D53" i="11" s="1"/>
  <c r="K52" i="11"/>
  <c r="H52" i="11"/>
  <c r="G52" i="11" a="1"/>
  <c r="G52" i="11" s="1"/>
  <c r="F52" i="11" a="1"/>
  <c r="F52" i="11" s="1"/>
  <c r="E52" i="11" a="1"/>
  <c r="E52" i="11" s="1"/>
  <c r="D52" i="11" a="1"/>
  <c r="D52" i="11" s="1"/>
  <c r="K51" i="11"/>
  <c r="H51" i="11"/>
  <c r="G51" i="11" a="1"/>
  <c r="G51" i="11" s="1"/>
  <c r="F51" i="11" a="1"/>
  <c r="F51" i="11" s="1"/>
  <c r="E51" i="11" a="1"/>
  <c r="E51" i="11" s="1"/>
  <c r="D51" i="11" a="1"/>
  <c r="D51" i="11" s="1"/>
  <c r="K50" i="11"/>
  <c r="H50" i="11"/>
  <c r="G50" i="11" a="1"/>
  <c r="G50" i="11" s="1"/>
  <c r="F50" i="11" a="1"/>
  <c r="F50" i="11" s="1"/>
  <c r="E50" i="11" a="1"/>
  <c r="E50" i="11" s="1"/>
  <c r="D50" i="11" a="1"/>
  <c r="D50" i="11" s="1"/>
  <c r="K49" i="11"/>
  <c r="H49" i="11"/>
  <c r="G49" i="11" a="1"/>
  <c r="G49" i="11" s="1"/>
  <c r="F49" i="11" a="1"/>
  <c r="F49" i="11" s="1"/>
  <c r="E49" i="11" a="1"/>
  <c r="E49" i="11" s="1"/>
  <c r="D49" i="11" a="1"/>
  <c r="D49" i="11" s="1"/>
  <c r="K48" i="11"/>
  <c r="H48" i="11"/>
  <c r="G48" i="11" a="1"/>
  <c r="G48" i="11" s="1"/>
  <c r="F48" i="11" a="1"/>
  <c r="F48" i="11" s="1"/>
  <c r="E48" i="11" a="1"/>
  <c r="E48" i="11" s="1"/>
  <c r="D48" i="11" a="1"/>
  <c r="D48" i="11" s="1"/>
  <c r="K47" i="11"/>
  <c r="H47" i="11"/>
  <c r="G47" i="11" a="1"/>
  <c r="G47" i="11" s="1"/>
  <c r="F47" i="11" a="1"/>
  <c r="F47" i="11" s="1"/>
  <c r="E47" i="11" a="1"/>
  <c r="E47" i="11" s="1"/>
  <c r="D47" i="11" a="1"/>
  <c r="D47" i="11" s="1"/>
  <c r="K46" i="11"/>
  <c r="H46" i="11"/>
  <c r="G46" i="11" a="1"/>
  <c r="G46" i="11" s="1"/>
  <c r="F46" i="11" a="1"/>
  <c r="F46" i="11" s="1"/>
  <c r="E46" i="11" a="1"/>
  <c r="E46" i="11" s="1"/>
  <c r="D46" i="11" a="1"/>
  <c r="D46" i="11" s="1"/>
  <c r="K45" i="11"/>
  <c r="H45" i="11"/>
  <c r="G45" i="11" a="1"/>
  <c r="G45" i="11" s="1"/>
  <c r="F45" i="11" a="1"/>
  <c r="F45" i="11" s="1"/>
  <c r="E45" i="11" a="1"/>
  <c r="E45" i="11" s="1"/>
  <c r="D45" i="11" a="1"/>
  <c r="D45" i="11" s="1"/>
  <c r="K44" i="11"/>
  <c r="H44" i="11"/>
  <c r="G44" i="11" a="1"/>
  <c r="G44" i="11" s="1"/>
  <c r="F44" i="11" a="1"/>
  <c r="F44" i="11" s="1"/>
  <c r="E44" i="11" a="1"/>
  <c r="E44" i="11" s="1"/>
  <c r="D44" i="11" a="1"/>
  <c r="D44" i="11" s="1"/>
  <c r="K43" i="11"/>
  <c r="H43" i="11"/>
  <c r="G43" i="11" a="1"/>
  <c r="G43" i="11" s="1"/>
  <c r="F43" i="11" a="1"/>
  <c r="F43" i="11" s="1"/>
  <c r="E43" i="11" a="1"/>
  <c r="E43" i="11" s="1"/>
  <c r="D43" i="11" a="1"/>
  <c r="D43" i="11" s="1"/>
  <c r="K42" i="11"/>
  <c r="H42" i="11"/>
  <c r="G42" i="11" a="1"/>
  <c r="G42" i="11" s="1"/>
  <c r="F42" i="11" a="1"/>
  <c r="F42" i="11" s="1"/>
  <c r="E42" i="11" a="1"/>
  <c r="E42" i="11" s="1"/>
  <c r="D42" i="11" a="1"/>
  <c r="D42" i="11" s="1"/>
  <c r="K41" i="11"/>
  <c r="H41" i="11"/>
  <c r="G41" i="11" a="1"/>
  <c r="G41" i="11" s="1"/>
  <c r="F41" i="11" a="1"/>
  <c r="F41" i="11" s="1"/>
  <c r="E41" i="11" a="1"/>
  <c r="E41" i="11" s="1"/>
  <c r="D41" i="11" a="1"/>
  <c r="D41" i="11" s="1"/>
  <c r="K40" i="11"/>
  <c r="H40" i="11"/>
  <c r="G40" i="11" a="1"/>
  <c r="G40" i="11" s="1"/>
  <c r="F40" i="11" a="1"/>
  <c r="F40" i="11" s="1"/>
  <c r="E40" i="11" a="1"/>
  <c r="E40" i="11" s="1"/>
  <c r="D40" i="11" a="1"/>
  <c r="D40" i="11" s="1"/>
  <c r="K39" i="11"/>
  <c r="H39" i="11"/>
  <c r="G39" i="11" a="1"/>
  <c r="G39" i="11" s="1"/>
  <c r="F39" i="11" a="1"/>
  <c r="F39" i="11" s="1"/>
  <c r="E39" i="11" a="1"/>
  <c r="E39" i="11" s="1"/>
  <c r="D39" i="11" a="1"/>
  <c r="D39" i="11" s="1"/>
  <c r="K38" i="11"/>
  <c r="H38" i="11"/>
  <c r="G38" i="11" a="1"/>
  <c r="G38" i="11" s="1"/>
  <c r="F38" i="11" a="1"/>
  <c r="F38" i="11" s="1"/>
  <c r="E38" i="11" a="1"/>
  <c r="E38" i="11" s="1"/>
  <c r="D38" i="11" a="1"/>
  <c r="D38" i="11" s="1"/>
  <c r="K37" i="11"/>
  <c r="H37" i="11"/>
  <c r="G37" i="11" a="1"/>
  <c r="G37" i="11" s="1"/>
  <c r="F37" i="11" a="1"/>
  <c r="F37" i="11" s="1"/>
  <c r="E37" i="11" a="1"/>
  <c r="E37" i="11" s="1"/>
  <c r="D37" i="11" a="1"/>
  <c r="D37" i="11" s="1"/>
  <c r="K36" i="11"/>
  <c r="H36" i="11"/>
  <c r="G36" i="11" a="1"/>
  <c r="G36" i="11" s="1"/>
  <c r="F36" i="11" a="1"/>
  <c r="F36" i="11" s="1"/>
  <c r="E36" i="11" a="1"/>
  <c r="E36" i="11" s="1"/>
  <c r="D36" i="11" a="1"/>
  <c r="D36" i="11" s="1"/>
  <c r="K35" i="11"/>
  <c r="H35" i="11"/>
  <c r="G35" i="11" a="1"/>
  <c r="G35" i="11" s="1"/>
  <c r="F35" i="11" a="1"/>
  <c r="F35" i="11" s="1"/>
  <c r="E35" i="11" a="1"/>
  <c r="E35" i="11" s="1"/>
  <c r="D35" i="11" a="1"/>
  <c r="D35" i="11" s="1"/>
  <c r="K34" i="11"/>
  <c r="H34" i="11"/>
  <c r="G34" i="11" a="1"/>
  <c r="G34" i="11" s="1"/>
  <c r="F34" i="11" a="1"/>
  <c r="F34" i="11" s="1"/>
  <c r="E34" i="11" a="1"/>
  <c r="E34" i="11" s="1"/>
  <c r="D34" i="11" a="1"/>
  <c r="D34" i="11" s="1"/>
  <c r="K33" i="11"/>
  <c r="H33" i="11"/>
  <c r="G33" i="11" a="1"/>
  <c r="G33" i="11" s="1"/>
  <c r="F33" i="11" a="1"/>
  <c r="F33" i="11" s="1"/>
  <c r="E33" i="11" a="1"/>
  <c r="E33" i="11" s="1"/>
  <c r="D33" i="11" a="1"/>
  <c r="D33" i="11" s="1"/>
  <c r="K32" i="11"/>
  <c r="H32" i="11"/>
  <c r="G32" i="11" a="1"/>
  <c r="G32" i="11" s="1"/>
  <c r="F32" i="11" a="1"/>
  <c r="F32" i="11" s="1"/>
  <c r="E32" i="11" a="1"/>
  <c r="E32" i="11" s="1"/>
  <c r="D32" i="11" a="1"/>
  <c r="D32" i="11" s="1"/>
  <c r="K31" i="11"/>
  <c r="H31" i="11"/>
  <c r="G31" i="11" a="1"/>
  <c r="G31" i="11" s="1"/>
  <c r="F31" i="11" a="1"/>
  <c r="F31" i="11" s="1"/>
  <c r="E31" i="11" a="1"/>
  <c r="E31" i="11" s="1"/>
  <c r="D31" i="11" a="1"/>
  <c r="D31" i="11" s="1"/>
  <c r="K30" i="11"/>
  <c r="H30" i="11"/>
  <c r="G30" i="11" a="1"/>
  <c r="G30" i="11" s="1"/>
  <c r="F30" i="11" a="1"/>
  <c r="F30" i="11" s="1"/>
  <c r="E30" i="11" a="1"/>
  <c r="E30" i="11" s="1"/>
  <c r="D30" i="11" a="1"/>
  <c r="D30" i="11" s="1"/>
  <c r="K29" i="11"/>
  <c r="H29" i="11"/>
  <c r="G29" i="11" a="1"/>
  <c r="G29" i="11" s="1"/>
  <c r="F29" i="11" a="1"/>
  <c r="F29" i="11" s="1"/>
  <c r="E29" i="11" a="1"/>
  <c r="E29" i="11" s="1"/>
  <c r="D29" i="11" a="1"/>
  <c r="D29" i="11" s="1"/>
  <c r="K28" i="11"/>
  <c r="H28" i="11"/>
  <c r="G28" i="11" a="1"/>
  <c r="G28" i="11" s="1"/>
  <c r="F28" i="11" a="1"/>
  <c r="F28" i="11" s="1"/>
  <c r="E28" i="11" a="1"/>
  <c r="E28" i="11" s="1"/>
  <c r="D28" i="11" a="1"/>
  <c r="D28" i="11" s="1"/>
  <c r="K27" i="11"/>
  <c r="H27" i="11"/>
  <c r="G27" i="11" a="1"/>
  <c r="G27" i="11" s="1"/>
  <c r="F27" i="11" a="1"/>
  <c r="F27" i="11" s="1"/>
  <c r="E27" i="11" a="1"/>
  <c r="E27" i="11" s="1"/>
  <c r="D27" i="11" a="1"/>
  <c r="D27" i="11" s="1"/>
  <c r="K26" i="11"/>
  <c r="H26" i="11"/>
  <c r="G26" i="11" a="1"/>
  <c r="G26" i="11" s="1"/>
  <c r="F26" i="11" a="1"/>
  <c r="F26" i="11" s="1"/>
  <c r="E26" i="11" a="1"/>
  <c r="E26" i="11" s="1"/>
  <c r="D26" i="11" a="1"/>
  <c r="D26" i="11" s="1"/>
  <c r="K25" i="11"/>
  <c r="H25" i="11"/>
  <c r="G25" i="11" a="1"/>
  <c r="G25" i="11" s="1"/>
  <c r="F25" i="11" a="1"/>
  <c r="F25" i="11" s="1"/>
  <c r="E25" i="11" a="1"/>
  <c r="E25" i="11" s="1"/>
  <c r="D25" i="11" a="1"/>
  <c r="D25" i="11" s="1"/>
  <c r="K24" i="11"/>
  <c r="H24" i="11"/>
  <c r="G24" i="11" a="1"/>
  <c r="G24" i="11" s="1"/>
  <c r="F24" i="11" a="1"/>
  <c r="F24" i="11" s="1"/>
  <c r="E24" i="11" a="1"/>
  <c r="E24" i="11" s="1"/>
  <c r="D24" i="11" a="1"/>
  <c r="D24" i="11" s="1"/>
  <c r="K23" i="11"/>
  <c r="H23" i="11"/>
  <c r="G23" i="11" a="1"/>
  <c r="G23" i="11" s="1"/>
  <c r="F23" i="11" a="1"/>
  <c r="F23" i="11" s="1"/>
  <c r="E23" i="11" a="1"/>
  <c r="E23" i="11" s="1"/>
  <c r="D23" i="11" a="1"/>
  <c r="D23" i="11" s="1"/>
  <c r="K22" i="11"/>
  <c r="H22" i="11"/>
  <c r="G22" i="11" a="1"/>
  <c r="G22" i="11" s="1"/>
  <c r="F22" i="11" a="1"/>
  <c r="F22" i="11" s="1"/>
  <c r="E22" i="11" a="1"/>
  <c r="E22" i="11" s="1"/>
  <c r="D22" i="11" a="1"/>
  <c r="D22" i="11" s="1"/>
  <c r="K21" i="11"/>
  <c r="H21" i="11"/>
  <c r="G21" i="11" a="1"/>
  <c r="G21" i="11" s="1"/>
  <c r="F21" i="11" a="1"/>
  <c r="F21" i="11" s="1"/>
  <c r="E21" i="11" a="1"/>
  <c r="E21" i="11" s="1"/>
  <c r="D21" i="11" a="1"/>
  <c r="D21" i="11" s="1"/>
  <c r="K20" i="11"/>
  <c r="H20" i="11"/>
  <c r="G20" i="11" a="1"/>
  <c r="G20" i="11" s="1"/>
  <c r="F20" i="11" a="1"/>
  <c r="F20" i="11" s="1"/>
  <c r="E20" i="11" a="1"/>
  <c r="E20" i="11" s="1"/>
  <c r="D20" i="11" a="1"/>
  <c r="D20" i="11" s="1"/>
  <c r="K19" i="11"/>
  <c r="H19" i="11"/>
  <c r="G19" i="11" a="1"/>
  <c r="G19" i="11" s="1"/>
  <c r="F19" i="11" a="1"/>
  <c r="F19" i="11" s="1"/>
  <c r="E19" i="11" a="1"/>
  <c r="E19" i="11" s="1"/>
  <c r="D19" i="11" a="1"/>
  <c r="D19" i="11" s="1"/>
  <c r="K18" i="11"/>
  <c r="H18" i="11"/>
  <c r="G18" i="11" a="1"/>
  <c r="G18" i="11" s="1"/>
  <c r="F18" i="11" a="1"/>
  <c r="F18" i="11" s="1"/>
  <c r="E18" i="11" a="1"/>
  <c r="E18" i="11" s="1"/>
  <c r="D18" i="11" a="1"/>
  <c r="D18" i="11" s="1"/>
  <c r="K17" i="11"/>
  <c r="H17" i="11"/>
  <c r="G17" i="11" a="1"/>
  <c r="G17" i="11" s="1"/>
  <c r="F17" i="11" a="1"/>
  <c r="F17" i="11" s="1"/>
  <c r="E17" i="11" a="1"/>
  <c r="E17" i="11" s="1"/>
  <c r="D17" i="11" a="1"/>
  <c r="D17" i="11" s="1"/>
  <c r="K16" i="11"/>
  <c r="H16" i="11"/>
  <c r="G16" i="11" a="1"/>
  <c r="G16" i="11" s="1"/>
  <c r="F16" i="11" a="1"/>
  <c r="F16" i="11" s="1"/>
  <c r="E16" i="11" a="1"/>
  <c r="E16" i="11" s="1"/>
  <c r="D16" i="11" a="1"/>
  <c r="D16" i="11" s="1"/>
  <c r="K15" i="11"/>
  <c r="H15" i="11"/>
  <c r="G15" i="11" a="1"/>
  <c r="G15" i="11" s="1"/>
  <c r="F15" i="11" a="1"/>
  <c r="F15" i="11" s="1"/>
  <c r="E15" i="11" a="1"/>
  <c r="E15" i="11" s="1"/>
  <c r="D15" i="11" a="1"/>
  <c r="D15" i="11" s="1"/>
  <c r="K14" i="11"/>
  <c r="H14" i="11"/>
  <c r="G14" i="11" a="1"/>
  <c r="G14" i="11" s="1"/>
  <c r="F14" i="11" a="1"/>
  <c r="F14" i="11" s="1"/>
  <c r="E14" i="11" a="1"/>
  <c r="E14" i="11" s="1"/>
  <c r="D14" i="11" a="1"/>
  <c r="D14" i="11" s="1"/>
  <c r="K13" i="11"/>
  <c r="H13" i="11"/>
  <c r="G13" i="11" a="1"/>
  <c r="G13" i="11" s="1"/>
  <c r="F13" i="11" a="1"/>
  <c r="F13" i="11" s="1"/>
  <c r="E13" i="11" a="1"/>
  <c r="E13" i="11" s="1"/>
  <c r="D13" i="11" a="1"/>
  <c r="D13" i="11" s="1"/>
  <c r="K12" i="11"/>
  <c r="H12" i="11"/>
  <c r="G12" i="11" a="1"/>
  <c r="G12" i="11" s="1"/>
  <c r="F12" i="11" a="1"/>
  <c r="F12" i="11" s="1"/>
  <c r="E12" i="11" a="1"/>
  <c r="E12" i="11" s="1"/>
  <c r="D12" i="11" a="1"/>
  <c r="D12" i="11" s="1"/>
  <c r="K11" i="11"/>
  <c r="K10" i="11"/>
  <c r="G10" i="11" a="1"/>
  <c r="G10" i="11" s="1"/>
  <c r="F10" i="11" a="1"/>
  <c r="F10" i="11" s="1"/>
  <c r="K9" i="11"/>
  <c r="K8" i="11"/>
  <c r="G8" i="11" a="1"/>
  <c r="G8" i="11" s="1"/>
  <c r="F8" i="11" a="1"/>
  <c r="F8" i="11" s="1"/>
  <c r="K7" i="11"/>
  <c r="O104" i="10"/>
  <c r="N104" i="10"/>
  <c r="M104" i="10"/>
  <c r="J104" i="10"/>
  <c r="P104" i="10" s="1"/>
  <c r="I104" i="10"/>
  <c r="H104" i="10"/>
  <c r="G104" i="10"/>
  <c r="O103" i="10"/>
  <c r="N103" i="10"/>
  <c r="M103" i="10"/>
  <c r="J103" i="10"/>
  <c r="P103" i="10" s="1"/>
  <c r="I103" i="10"/>
  <c r="H103" i="10"/>
  <c r="G103" i="10"/>
  <c r="O102" i="10"/>
  <c r="N102" i="10"/>
  <c r="M102" i="10"/>
  <c r="J102" i="10"/>
  <c r="P102" i="10" s="1"/>
  <c r="I102" i="10"/>
  <c r="H102" i="10"/>
  <c r="G102" i="10"/>
  <c r="O101" i="10"/>
  <c r="N101" i="10"/>
  <c r="M101" i="10"/>
  <c r="J101" i="10"/>
  <c r="P101" i="10" s="1"/>
  <c r="I101" i="10"/>
  <c r="H101" i="10"/>
  <c r="G101" i="10"/>
  <c r="O100" i="10"/>
  <c r="N100" i="10"/>
  <c r="M100" i="10"/>
  <c r="J100" i="10"/>
  <c r="P100" i="10" s="1"/>
  <c r="I100" i="10"/>
  <c r="H100" i="10"/>
  <c r="G100" i="10"/>
  <c r="O99" i="10"/>
  <c r="N99" i="10"/>
  <c r="M99" i="10"/>
  <c r="J99" i="10"/>
  <c r="P99" i="10" s="1"/>
  <c r="I99" i="10"/>
  <c r="H99" i="10"/>
  <c r="G99" i="10"/>
  <c r="O98" i="10"/>
  <c r="N98" i="10"/>
  <c r="M98" i="10"/>
  <c r="J98" i="10"/>
  <c r="P98" i="10" s="1"/>
  <c r="I98" i="10"/>
  <c r="H98" i="10"/>
  <c r="G98" i="10"/>
  <c r="O97" i="10"/>
  <c r="N97" i="10"/>
  <c r="M97" i="10"/>
  <c r="J97" i="10"/>
  <c r="P97" i="10" s="1"/>
  <c r="I97" i="10"/>
  <c r="H97" i="10"/>
  <c r="G97" i="10"/>
  <c r="O96" i="10"/>
  <c r="N96" i="10"/>
  <c r="M96" i="10"/>
  <c r="J96" i="10"/>
  <c r="P96" i="10" s="1"/>
  <c r="I96" i="10"/>
  <c r="H96" i="10"/>
  <c r="G96" i="10"/>
  <c r="O95" i="10"/>
  <c r="N95" i="10"/>
  <c r="M95" i="10"/>
  <c r="J95" i="10"/>
  <c r="P95" i="10" s="1"/>
  <c r="I95" i="10"/>
  <c r="H95" i="10"/>
  <c r="G95" i="10"/>
  <c r="O94" i="10"/>
  <c r="N94" i="10"/>
  <c r="M94" i="10"/>
  <c r="J94" i="10"/>
  <c r="P94" i="10" s="1"/>
  <c r="I94" i="10"/>
  <c r="H94" i="10"/>
  <c r="G94" i="10"/>
  <c r="O93" i="10"/>
  <c r="N93" i="10"/>
  <c r="M93" i="10"/>
  <c r="J93" i="10"/>
  <c r="P93" i="10" s="1"/>
  <c r="I93" i="10"/>
  <c r="H93" i="10"/>
  <c r="G93" i="10"/>
  <c r="O92" i="10"/>
  <c r="N92" i="10"/>
  <c r="M92" i="10"/>
  <c r="J92" i="10"/>
  <c r="P92" i="10" s="1"/>
  <c r="I92" i="10"/>
  <c r="H92" i="10"/>
  <c r="G92" i="10"/>
  <c r="O91" i="10"/>
  <c r="N91" i="10"/>
  <c r="M91" i="10"/>
  <c r="J91" i="10"/>
  <c r="P91" i="10" s="1"/>
  <c r="I91" i="10"/>
  <c r="H91" i="10"/>
  <c r="G91" i="10"/>
  <c r="O90" i="10"/>
  <c r="N90" i="10"/>
  <c r="M90" i="10"/>
  <c r="J90" i="10"/>
  <c r="P90" i="10" s="1"/>
  <c r="I90" i="10"/>
  <c r="H90" i="10"/>
  <c r="G90" i="10"/>
  <c r="O89" i="10"/>
  <c r="N89" i="10"/>
  <c r="M89" i="10"/>
  <c r="J89" i="10"/>
  <c r="P89" i="10" s="1"/>
  <c r="I89" i="10"/>
  <c r="H89" i="10"/>
  <c r="G89" i="10"/>
  <c r="O88" i="10"/>
  <c r="N88" i="10"/>
  <c r="M88" i="10"/>
  <c r="J88" i="10"/>
  <c r="P88" i="10" s="1"/>
  <c r="I88" i="10"/>
  <c r="H88" i="10"/>
  <c r="G88" i="10"/>
  <c r="O87" i="10"/>
  <c r="N87" i="10"/>
  <c r="M87" i="10"/>
  <c r="J87" i="10"/>
  <c r="P87" i="10" s="1"/>
  <c r="I87" i="10"/>
  <c r="H87" i="10"/>
  <c r="G87" i="10"/>
  <c r="O86" i="10"/>
  <c r="N86" i="10"/>
  <c r="M86" i="10"/>
  <c r="J86" i="10"/>
  <c r="P86" i="10" s="1"/>
  <c r="I86" i="10"/>
  <c r="H86" i="10"/>
  <c r="G86" i="10"/>
  <c r="O85" i="10"/>
  <c r="N85" i="10"/>
  <c r="M85" i="10"/>
  <c r="J85" i="10"/>
  <c r="P85" i="10" s="1"/>
  <c r="I85" i="10"/>
  <c r="H85" i="10"/>
  <c r="G85" i="10"/>
  <c r="O84" i="10"/>
  <c r="N84" i="10"/>
  <c r="M84" i="10"/>
  <c r="J84" i="10"/>
  <c r="P84" i="10" s="1"/>
  <c r="I84" i="10"/>
  <c r="H84" i="10"/>
  <c r="G84" i="10"/>
  <c r="O83" i="10"/>
  <c r="N83" i="10"/>
  <c r="M83" i="10"/>
  <c r="J83" i="10"/>
  <c r="P83" i="10" s="1"/>
  <c r="I83" i="10"/>
  <c r="H83" i="10"/>
  <c r="G83" i="10"/>
  <c r="O82" i="10"/>
  <c r="N82" i="10"/>
  <c r="M82" i="10"/>
  <c r="J82" i="10"/>
  <c r="P82" i="10" s="1"/>
  <c r="I82" i="10"/>
  <c r="H82" i="10"/>
  <c r="G82" i="10"/>
  <c r="O81" i="10"/>
  <c r="N81" i="10"/>
  <c r="M81" i="10"/>
  <c r="J81" i="10"/>
  <c r="P81" i="10" s="1"/>
  <c r="I81" i="10"/>
  <c r="H81" i="10"/>
  <c r="G81" i="10"/>
  <c r="O80" i="10"/>
  <c r="N80" i="10"/>
  <c r="M80" i="10"/>
  <c r="J80" i="10"/>
  <c r="P80" i="10" s="1"/>
  <c r="I80" i="10"/>
  <c r="H80" i="10"/>
  <c r="G80" i="10"/>
  <c r="O79" i="10"/>
  <c r="N79" i="10"/>
  <c r="M79" i="10"/>
  <c r="J79" i="10"/>
  <c r="P79" i="10" s="1"/>
  <c r="I79" i="10"/>
  <c r="H79" i="10"/>
  <c r="G79" i="10"/>
  <c r="O78" i="10"/>
  <c r="N78" i="10"/>
  <c r="M78" i="10"/>
  <c r="J78" i="10"/>
  <c r="P78" i="10" s="1"/>
  <c r="I78" i="10"/>
  <c r="H78" i="10"/>
  <c r="G78" i="10"/>
  <c r="O77" i="10"/>
  <c r="N77" i="10"/>
  <c r="M77" i="10"/>
  <c r="J77" i="10"/>
  <c r="P77" i="10" s="1"/>
  <c r="I77" i="10"/>
  <c r="H77" i="10"/>
  <c r="G77" i="10"/>
  <c r="O76" i="10"/>
  <c r="N76" i="10"/>
  <c r="M76" i="10"/>
  <c r="J76" i="10"/>
  <c r="P76" i="10" s="1"/>
  <c r="I76" i="10"/>
  <c r="H76" i="10"/>
  <c r="G76" i="10"/>
  <c r="O75" i="10"/>
  <c r="N75" i="10"/>
  <c r="M75" i="10"/>
  <c r="J75" i="10"/>
  <c r="P75" i="10" s="1"/>
  <c r="I75" i="10"/>
  <c r="H75" i="10"/>
  <c r="G75" i="10"/>
  <c r="O74" i="10"/>
  <c r="N74" i="10"/>
  <c r="M74" i="10"/>
  <c r="J74" i="10"/>
  <c r="P74" i="10" s="1"/>
  <c r="I74" i="10"/>
  <c r="H74" i="10"/>
  <c r="G74" i="10"/>
  <c r="O73" i="10"/>
  <c r="N73" i="10"/>
  <c r="M73" i="10"/>
  <c r="J73" i="10"/>
  <c r="P73" i="10" s="1"/>
  <c r="I73" i="10"/>
  <c r="H73" i="10"/>
  <c r="G73" i="10"/>
  <c r="O72" i="10"/>
  <c r="N72" i="10"/>
  <c r="M72" i="10"/>
  <c r="J72" i="10"/>
  <c r="P72" i="10" s="1"/>
  <c r="I72" i="10"/>
  <c r="H72" i="10"/>
  <c r="G72" i="10"/>
  <c r="O71" i="10"/>
  <c r="N71" i="10"/>
  <c r="M71" i="10"/>
  <c r="J71" i="10"/>
  <c r="P71" i="10" s="1"/>
  <c r="I71" i="10"/>
  <c r="H71" i="10"/>
  <c r="G71" i="10"/>
  <c r="O70" i="10"/>
  <c r="N70" i="10"/>
  <c r="M70" i="10"/>
  <c r="J70" i="10"/>
  <c r="P70" i="10" s="1"/>
  <c r="I70" i="10"/>
  <c r="H70" i="10"/>
  <c r="G70" i="10"/>
  <c r="O69" i="10"/>
  <c r="N69" i="10"/>
  <c r="M69" i="10"/>
  <c r="J69" i="10"/>
  <c r="P69" i="10" s="1"/>
  <c r="I69" i="10"/>
  <c r="H69" i="10"/>
  <c r="G69" i="10"/>
  <c r="O68" i="10"/>
  <c r="N68" i="10"/>
  <c r="M68" i="10"/>
  <c r="J68" i="10"/>
  <c r="P68" i="10" s="1"/>
  <c r="I68" i="10"/>
  <c r="H68" i="10"/>
  <c r="G68" i="10"/>
  <c r="O67" i="10"/>
  <c r="N67" i="10"/>
  <c r="M67" i="10"/>
  <c r="J67" i="10"/>
  <c r="P67" i="10" s="1"/>
  <c r="I67" i="10"/>
  <c r="H67" i="10"/>
  <c r="G67" i="10"/>
  <c r="O66" i="10"/>
  <c r="N66" i="10"/>
  <c r="M66" i="10"/>
  <c r="J66" i="10"/>
  <c r="P66" i="10" s="1"/>
  <c r="I66" i="10"/>
  <c r="H66" i="10"/>
  <c r="G66" i="10"/>
  <c r="O65" i="10"/>
  <c r="N65" i="10"/>
  <c r="M65" i="10"/>
  <c r="J65" i="10"/>
  <c r="P65" i="10" s="1"/>
  <c r="I65" i="10"/>
  <c r="H65" i="10"/>
  <c r="G65" i="10"/>
  <c r="O64" i="10"/>
  <c r="N64" i="10"/>
  <c r="M64" i="10"/>
  <c r="J64" i="10"/>
  <c r="P64" i="10" s="1"/>
  <c r="I64" i="10"/>
  <c r="H64" i="10"/>
  <c r="G64" i="10"/>
  <c r="O63" i="10"/>
  <c r="N63" i="10"/>
  <c r="M63" i="10"/>
  <c r="J63" i="10"/>
  <c r="P63" i="10" s="1"/>
  <c r="I63" i="10"/>
  <c r="H63" i="10"/>
  <c r="G63" i="10"/>
  <c r="O62" i="10"/>
  <c r="N62" i="10"/>
  <c r="M62" i="10"/>
  <c r="J62" i="10"/>
  <c r="P62" i="10" s="1"/>
  <c r="I62" i="10"/>
  <c r="H62" i="10"/>
  <c r="G62" i="10"/>
  <c r="O61" i="10"/>
  <c r="N61" i="10"/>
  <c r="M61" i="10"/>
  <c r="J61" i="10"/>
  <c r="P61" i="10" s="1"/>
  <c r="I61" i="10"/>
  <c r="H61" i="10"/>
  <c r="G61" i="10"/>
  <c r="O60" i="10"/>
  <c r="N60" i="10"/>
  <c r="M60" i="10"/>
  <c r="J60" i="10"/>
  <c r="P60" i="10" s="1"/>
  <c r="I60" i="10"/>
  <c r="H60" i="10"/>
  <c r="G60" i="10"/>
  <c r="O59" i="10"/>
  <c r="N59" i="10"/>
  <c r="M59" i="10"/>
  <c r="J59" i="10"/>
  <c r="P59" i="10" s="1"/>
  <c r="I59" i="10"/>
  <c r="H59" i="10"/>
  <c r="G59" i="10"/>
  <c r="O58" i="10"/>
  <c r="N58" i="10"/>
  <c r="M58" i="10"/>
  <c r="J58" i="10"/>
  <c r="P58" i="10" s="1"/>
  <c r="I58" i="10"/>
  <c r="H58" i="10"/>
  <c r="G58" i="10"/>
  <c r="O57" i="10"/>
  <c r="N57" i="10"/>
  <c r="M57" i="10"/>
  <c r="J57" i="10"/>
  <c r="P57" i="10" s="1"/>
  <c r="I57" i="10"/>
  <c r="H57" i="10"/>
  <c r="G57" i="10"/>
  <c r="O56" i="10"/>
  <c r="N56" i="10"/>
  <c r="M56" i="10"/>
  <c r="J56" i="10"/>
  <c r="P56" i="10" s="1"/>
  <c r="I56" i="10"/>
  <c r="H56" i="10"/>
  <c r="G56" i="10"/>
  <c r="O55" i="10"/>
  <c r="N55" i="10"/>
  <c r="M55" i="10"/>
  <c r="J55" i="10"/>
  <c r="P55" i="10" s="1"/>
  <c r="I55" i="10"/>
  <c r="H55" i="10"/>
  <c r="G55" i="10"/>
  <c r="O54" i="10"/>
  <c r="N54" i="10"/>
  <c r="M54" i="10"/>
  <c r="J54" i="10"/>
  <c r="P54" i="10" s="1"/>
  <c r="I54" i="10"/>
  <c r="H54" i="10"/>
  <c r="G54" i="10"/>
  <c r="O53" i="10"/>
  <c r="N53" i="10"/>
  <c r="M53" i="10"/>
  <c r="J53" i="10"/>
  <c r="P53" i="10" s="1"/>
  <c r="I53" i="10"/>
  <c r="H53" i="10"/>
  <c r="G53" i="10"/>
  <c r="O52" i="10"/>
  <c r="N52" i="10"/>
  <c r="M52" i="10"/>
  <c r="J52" i="10"/>
  <c r="P52" i="10" s="1"/>
  <c r="I52" i="10"/>
  <c r="H52" i="10"/>
  <c r="G52" i="10"/>
  <c r="O51" i="10"/>
  <c r="N51" i="10"/>
  <c r="M51" i="10"/>
  <c r="J51" i="10"/>
  <c r="P51" i="10" s="1"/>
  <c r="I51" i="10"/>
  <c r="H51" i="10"/>
  <c r="G51" i="10"/>
  <c r="O50" i="10"/>
  <c r="N50" i="10"/>
  <c r="M50" i="10"/>
  <c r="J50" i="10"/>
  <c r="P50" i="10" s="1"/>
  <c r="I50" i="10"/>
  <c r="H50" i="10"/>
  <c r="G50" i="10"/>
  <c r="O49" i="10"/>
  <c r="N49" i="10"/>
  <c r="M49" i="10"/>
  <c r="J49" i="10"/>
  <c r="P49" i="10" s="1"/>
  <c r="I49" i="10"/>
  <c r="H49" i="10"/>
  <c r="G49" i="10"/>
  <c r="O48" i="10"/>
  <c r="N48" i="10"/>
  <c r="M48" i="10"/>
  <c r="J48" i="10"/>
  <c r="P48" i="10" s="1"/>
  <c r="I48" i="10"/>
  <c r="H48" i="10"/>
  <c r="G48" i="10"/>
  <c r="O47" i="10"/>
  <c r="N47" i="10"/>
  <c r="M47" i="10"/>
  <c r="J47" i="10"/>
  <c r="P47" i="10" s="1"/>
  <c r="I47" i="10"/>
  <c r="H47" i="10"/>
  <c r="G47" i="10"/>
  <c r="O46" i="10"/>
  <c r="N46" i="10"/>
  <c r="M46" i="10"/>
  <c r="J46" i="10"/>
  <c r="P46" i="10" s="1"/>
  <c r="I46" i="10"/>
  <c r="H46" i="10"/>
  <c r="G46" i="10"/>
  <c r="O45" i="10"/>
  <c r="N45" i="10"/>
  <c r="M45" i="10"/>
  <c r="J45" i="10"/>
  <c r="P45" i="10" s="1"/>
  <c r="I45" i="10"/>
  <c r="H45" i="10"/>
  <c r="G45" i="10"/>
  <c r="O44" i="10"/>
  <c r="N44" i="10"/>
  <c r="M44" i="10"/>
  <c r="J44" i="10"/>
  <c r="P44" i="10" s="1"/>
  <c r="I44" i="10"/>
  <c r="H44" i="10"/>
  <c r="G44" i="10"/>
  <c r="O43" i="10"/>
  <c r="N43" i="10"/>
  <c r="M43" i="10"/>
  <c r="J43" i="10"/>
  <c r="P43" i="10" s="1"/>
  <c r="I43" i="10"/>
  <c r="H43" i="10"/>
  <c r="G43" i="10"/>
  <c r="O42" i="10"/>
  <c r="N42" i="10"/>
  <c r="M42" i="10"/>
  <c r="J42" i="10"/>
  <c r="P42" i="10" s="1"/>
  <c r="I42" i="10"/>
  <c r="H42" i="10"/>
  <c r="G42" i="10"/>
  <c r="O41" i="10"/>
  <c r="N41" i="10"/>
  <c r="M41" i="10"/>
  <c r="J41" i="10"/>
  <c r="P41" i="10" s="1"/>
  <c r="I41" i="10"/>
  <c r="H41" i="10"/>
  <c r="G41" i="10"/>
  <c r="O40" i="10"/>
  <c r="N40" i="10"/>
  <c r="M40" i="10"/>
  <c r="J40" i="10"/>
  <c r="P40" i="10" s="1"/>
  <c r="I40" i="10"/>
  <c r="H40" i="10"/>
  <c r="G40" i="10"/>
  <c r="O39" i="10"/>
  <c r="N39" i="10"/>
  <c r="M39" i="10"/>
  <c r="J39" i="10"/>
  <c r="P39" i="10" s="1"/>
  <c r="I39" i="10"/>
  <c r="H39" i="10"/>
  <c r="G39" i="10"/>
  <c r="O38" i="10"/>
  <c r="N38" i="10"/>
  <c r="M38" i="10"/>
  <c r="J38" i="10"/>
  <c r="P38" i="10" s="1"/>
  <c r="I38" i="10"/>
  <c r="H38" i="10"/>
  <c r="G38" i="10"/>
  <c r="O37" i="10"/>
  <c r="N37" i="10"/>
  <c r="M37" i="10"/>
  <c r="J37" i="10"/>
  <c r="P37" i="10" s="1"/>
  <c r="I37" i="10"/>
  <c r="H37" i="10"/>
  <c r="G37" i="10"/>
  <c r="O36" i="10"/>
  <c r="N36" i="10"/>
  <c r="M36" i="10"/>
  <c r="J36" i="10"/>
  <c r="P36" i="10" s="1"/>
  <c r="I36" i="10"/>
  <c r="H36" i="10"/>
  <c r="G36" i="10"/>
  <c r="O35" i="10"/>
  <c r="N35" i="10"/>
  <c r="M35" i="10"/>
  <c r="J35" i="10"/>
  <c r="P35" i="10" s="1"/>
  <c r="I35" i="10"/>
  <c r="H35" i="10"/>
  <c r="G35" i="10"/>
  <c r="O34" i="10"/>
  <c r="N34" i="10"/>
  <c r="M34" i="10"/>
  <c r="J34" i="10"/>
  <c r="P34" i="10" s="1"/>
  <c r="I34" i="10"/>
  <c r="H34" i="10"/>
  <c r="G34" i="10"/>
  <c r="O33" i="10"/>
  <c r="N33" i="10"/>
  <c r="M33" i="10"/>
  <c r="J33" i="10"/>
  <c r="P33" i="10" s="1"/>
  <c r="I33" i="10"/>
  <c r="H33" i="10"/>
  <c r="G33" i="10"/>
  <c r="O32" i="10"/>
  <c r="N32" i="10"/>
  <c r="M32" i="10"/>
  <c r="J32" i="10"/>
  <c r="P32" i="10" s="1"/>
  <c r="I32" i="10"/>
  <c r="H32" i="10"/>
  <c r="G32" i="10"/>
  <c r="O31" i="10"/>
  <c r="N31" i="10"/>
  <c r="M31" i="10"/>
  <c r="J31" i="10"/>
  <c r="P31" i="10" s="1"/>
  <c r="I31" i="10"/>
  <c r="H31" i="10"/>
  <c r="G31" i="10"/>
  <c r="O30" i="10"/>
  <c r="N30" i="10"/>
  <c r="M30" i="10"/>
  <c r="J30" i="10"/>
  <c r="P30" i="10" s="1"/>
  <c r="I30" i="10"/>
  <c r="H30" i="10"/>
  <c r="G30" i="10"/>
  <c r="O29" i="10"/>
  <c r="N29" i="10"/>
  <c r="M29" i="10"/>
  <c r="J29" i="10"/>
  <c r="P29" i="10" s="1"/>
  <c r="I29" i="10"/>
  <c r="H29" i="10"/>
  <c r="G29" i="10"/>
  <c r="O28" i="10"/>
  <c r="N28" i="10"/>
  <c r="M28" i="10"/>
  <c r="J28" i="10"/>
  <c r="P28" i="10" s="1"/>
  <c r="I28" i="10"/>
  <c r="H28" i="10"/>
  <c r="G28" i="10"/>
  <c r="O27" i="10"/>
  <c r="N27" i="10"/>
  <c r="M27" i="10"/>
  <c r="J27" i="10"/>
  <c r="P27" i="10" s="1"/>
  <c r="I27" i="10"/>
  <c r="H27" i="10"/>
  <c r="G27" i="10"/>
  <c r="O26" i="10"/>
  <c r="N26" i="10"/>
  <c r="M26" i="10"/>
  <c r="J26" i="10"/>
  <c r="P26" i="10" s="1"/>
  <c r="I26" i="10"/>
  <c r="H26" i="10"/>
  <c r="G26" i="10"/>
  <c r="O25" i="10"/>
  <c r="N25" i="10"/>
  <c r="M25" i="10"/>
  <c r="J25" i="10"/>
  <c r="P25" i="10" s="1"/>
  <c r="I25" i="10"/>
  <c r="H25" i="10"/>
  <c r="G25" i="10"/>
  <c r="O24" i="10"/>
  <c r="N24" i="10"/>
  <c r="M24" i="10"/>
  <c r="J24" i="10"/>
  <c r="P24" i="10" s="1"/>
  <c r="I24" i="10"/>
  <c r="H24" i="10"/>
  <c r="G24" i="10"/>
  <c r="O23" i="10"/>
  <c r="N23" i="10"/>
  <c r="M23" i="10"/>
  <c r="J23" i="10"/>
  <c r="P23" i="10" s="1"/>
  <c r="I23" i="10"/>
  <c r="H23" i="10"/>
  <c r="G23" i="10"/>
  <c r="O22" i="10"/>
  <c r="N22" i="10"/>
  <c r="M22" i="10"/>
  <c r="J22" i="10"/>
  <c r="P22" i="10" s="1"/>
  <c r="I22" i="10"/>
  <c r="H22" i="10"/>
  <c r="G22" i="10"/>
  <c r="O21" i="10"/>
  <c r="N21" i="10"/>
  <c r="M21" i="10"/>
  <c r="J21" i="10"/>
  <c r="P21" i="10" s="1"/>
  <c r="I21" i="10"/>
  <c r="H21" i="10"/>
  <c r="G21" i="10"/>
  <c r="O20" i="10"/>
  <c r="N20" i="10"/>
  <c r="M20" i="10"/>
  <c r="J20" i="10"/>
  <c r="P20" i="10" s="1"/>
  <c r="I20" i="10"/>
  <c r="H20" i="10"/>
  <c r="G20" i="10"/>
  <c r="O19" i="10"/>
  <c r="N19" i="10"/>
  <c r="M19" i="10"/>
  <c r="J19" i="10"/>
  <c r="P19" i="10" s="1"/>
  <c r="I19" i="10"/>
  <c r="H19" i="10"/>
  <c r="G19" i="10"/>
  <c r="O18" i="10"/>
  <c r="N18" i="10"/>
  <c r="M18" i="10"/>
  <c r="J18" i="10"/>
  <c r="P18" i="10" s="1"/>
  <c r="I18" i="10"/>
  <c r="H18" i="10"/>
  <c r="G18" i="10"/>
  <c r="O17" i="10"/>
  <c r="N17" i="10"/>
  <c r="M17" i="10"/>
  <c r="J17" i="10"/>
  <c r="P17" i="10" s="1"/>
  <c r="I17" i="10"/>
  <c r="H17" i="10"/>
  <c r="G17" i="10"/>
  <c r="O16" i="10"/>
  <c r="N16" i="10"/>
  <c r="M16" i="10"/>
  <c r="J16" i="10"/>
  <c r="P16" i="10" s="1"/>
  <c r="I16" i="10"/>
  <c r="H16" i="10"/>
  <c r="G16" i="10"/>
  <c r="O15" i="10"/>
  <c r="N15" i="10"/>
  <c r="M15" i="10"/>
  <c r="J15" i="10"/>
  <c r="P15" i="10" s="1"/>
  <c r="I15" i="10"/>
  <c r="H15" i="10"/>
  <c r="G15" i="10"/>
  <c r="O14" i="10"/>
  <c r="N14" i="10"/>
  <c r="M14" i="10"/>
  <c r="J14" i="10"/>
  <c r="P14" i="10" s="1"/>
  <c r="I14" i="10"/>
  <c r="H14" i="10"/>
  <c r="G14" i="10"/>
  <c r="H13" i="10"/>
  <c r="G13" i="10"/>
  <c r="I13" i="10" s="1"/>
  <c r="J13" i="10" s="1"/>
  <c r="H12" i="10"/>
  <c r="G12" i="10"/>
  <c r="H11" i="10"/>
  <c r="G11" i="10"/>
  <c r="O10" i="10"/>
  <c r="N10" i="10"/>
  <c r="M10" i="10"/>
  <c r="H10" i="10"/>
  <c r="G10" i="10"/>
  <c r="O9" i="10"/>
  <c r="N9" i="10"/>
  <c r="M9" i="10"/>
  <c r="H9" i="10"/>
  <c r="G9" i="10"/>
  <c r="O8" i="10"/>
  <c r="N8" i="10"/>
  <c r="M8" i="10"/>
  <c r="H8" i="10"/>
  <c r="G8" i="10"/>
  <c r="H7" i="10"/>
  <c r="G7" i="10"/>
  <c r="H6" i="10"/>
  <c r="G6" i="10"/>
  <c r="H5" i="10"/>
  <c r="G5" i="10"/>
  <c r="G1" i="10"/>
  <c r="I9" i="10" l="1"/>
  <c r="M13" i="10"/>
  <c r="N13" i="10" s="1"/>
  <c r="O13" i="10" s="1"/>
  <c r="P13" i="10" s="1"/>
  <c r="I8" i="10"/>
  <c r="I10" i="10"/>
  <c r="J10" i="10" s="1"/>
  <c r="P10" i="10" s="1"/>
  <c r="E11" i="11" s="1" a="1"/>
  <c r="E11" i="11" s="1"/>
  <c r="D7" i="11" a="1"/>
  <c r="D7" i="11" s="1"/>
  <c r="F7" i="11" a="1"/>
  <c r="F7" i="11" s="1"/>
  <c r="D8" i="11" a="1"/>
  <c r="D8" i="11" s="1"/>
  <c r="D9" i="11" a="1"/>
  <c r="D9" i="11" s="1"/>
  <c r="F9" i="11" a="1"/>
  <c r="F9" i="11" s="1"/>
  <c r="D10" i="11" a="1"/>
  <c r="D10" i="11" s="1"/>
  <c r="D11" i="11" a="1"/>
  <c r="D11" i="11" s="1"/>
  <c r="F11" i="11" a="1"/>
  <c r="F11" i="11" s="1"/>
  <c r="I1" i="10"/>
  <c r="J8" i="10"/>
  <c r="P8" i="10" s="1"/>
  <c r="E9" i="11" s="1" a="1"/>
  <c r="E9" i="11" s="1"/>
  <c r="J9" i="10"/>
  <c r="P9" i="10" s="1"/>
  <c r="E10" i="11" s="1" a="1"/>
  <c r="E10" i="11" s="1"/>
  <c r="H10" i="11" s="1"/>
  <c r="I5" i="10"/>
  <c r="M5" i="10" s="1"/>
  <c r="N5" i="10" s="1"/>
  <c r="I6" i="10"/>
  <c r="M6" i="10" s="1"/>
  <c r="N6" i="10" s="1"/>
  <c r="I7" i="10"/>
  <c r="M7" i="10" s="1"/>
  <c r="N7" i="10" s="1"/>
  <c r="I11" i="10"/>
  <c r="J11" i="10" s="1"/>
  <c r="I12" i="10"/>
  <c r="M12" i="10" s="1"/>
  <c r="N12" i="10" s="1"/>
  <c r="K8" i="9"/>
  <c r="K9" i="9"/>
  <c r="K10" i="9"/>
  <c r="K11" i="9"/>
  <c r="K12" i="9"/>
  <c r="K13" i="9"/>
  <c r="K14" i="9"/>
  <c r="K15" i="9"/>
  <c r="K16" i="9"/>
  <c r="K17" i="9"/>
  <c r="K18" i="9"/>
  <c r="K19" i="9"/>
  <c r="K20" i="9"/>
  <c r="K21" i="9"/>
  <c r="K22" i="9"/>
  <c r="K23" i="9"/>
  <c r="K24" i="9"/>
  <c r="K25" i="9"/>
  <c r="K26" i="9"/>
  <c r="K27" i="9"/>
  <c r="K28" i="9"/>
  <c r="K29" i="9"/>
  <c r="K30" i="9"/>
  <c r="K31" i="9"/>
  <c r="K32" i="9"/>
  <c r="K33" i="9"/>
  <c r="K34" i="9"/>
  <c r="K35" i="9"/>
  <c r="K36" i="9"/>
  <c r="K37" i="9"/>
  <c r="K38" i="9"/>
  <c r="K39" i="9"/>
  <c r="K40" i="9"/>
  <c r="K41" i="9"/>
  <c r="K42" i="9"/>
  <c r="K43" i="9"/>
  <c r="K44" i="9"/>
  <c r="K45" i="9"/>
  <c r="K46" i="9"/>
  <c r="K47" i="9"/>
  <c r="K48" i="9"/>
  <c r="K49" i="9"/>
  <c r="K50" i="9"/>
  <c r="K51" i="9"/>
  <c r="K52" i="9"/>
  <c r="K53" i="9"/>
  <c r="K54" i="9"/>
  <c r="K55" i="9"/>
  <c r="K56" i="9"/>
  <c r="K57" i="9"/>
  <c r="K58" i="9"/>
  <c r="K59" i="9"/>
  <c r="K60" i="9"/>
  <c r="K61" i="9"/>
  <c r="K62" i="9"/>
  <c r="K63" i="9"/>
  <c r="K64" i="9"/>
  <c r="K65" i="9"/>
  <c r="K66" i="9"/>
  <c r="K67" i="9"/>
  <c r="K68" i="9"/>
  <c r="K69" i="9"/>
  <c r="K70" i="9"/>
  <c r="K71" i="9"/>
  <c r="K72" i="9"/>
  <c r="K73" i="9"/>
  <c r="K74" i="9"/>
  <c r="K75" i="9"/>
  <c r="K76" i="9"/>
  <c r="K77" i="9"/>
  <c r="K78" i="9"/>
  <c r="K79" i="9"/>
  <c r="K80" i="9"/>
  <c r="K81" i="9"/>
  <c r="K82" i="9"/>
  <c r="K83" i="9"/>
  <c r="K84" i="9"/>
  <c r="K85" i="9"/>
  <c r="K86" i="9"/>
  <c r="K87" i="9"/>
  <c r="K88" i="9"/>
  <c r="K89" i="9"/>
  <c r="K90" i="9"/>
  <c r="K91" i="9"/>
  <c r="K92" i="9"/>
  <c r="K93" i="9"/>
  <c r="K94" i="9"/>
  <c r="K95" i="9"/>
  <c r="K96" i="9"/>
  <c r="K97" i="9"/>
  <c r="K98" i="9"/>
  <c r="K99" i="9"/>
  <c r="K100" i="9"/>
  <c r="K101" i="9"/>
  <c r="K102" i="9"/>
  <c r="K103" i="9"/>
  <c r="K104" i="9"/>
  <c r="K105" i="9"/>
  <c r="K106" i="9"/>
  <c r="K7" i="9"/>
  <c r="D12" i="9" a="1"/>
  <c r="D12" i="9" s="1"/>
  <c r="E12" i="9" a="1"/>
  <c r="E12" i="9" s="1"/>
  <c r="F12" i="9" a="1"/>
  <c r="F12" i="9" s="1"/>
  <c r="G12" i="9" a="1"/>
  <c r="G12" i="9" s="1"/>
  <c r="D13" i="9" a="1"/>
  <c r="D13" i="9" s="1"/>
  <c r="E13" i="9" a="1"/>
  <c r="E13" i="9" s="1"/>
  <c r="F13" i="9" a="1"/>
  <c r="F13" i="9" s="1"/>
  <c r="G13" i="9" a="1"/>
  <c r="G13" i="9" s="1"/>
  <c r="D14" i="9" a="1"/>
  <c r="D14" i="9" s="1"/>
  <c r="E14" i="9" a="1"/>
  <c r="E14" i="9" s="1"/>
  <c r="F14" i="9" a="1"/>
  <c r="F14" i="9" s="1"/>
  <c r="G14" i="9" a="1"/>
  <c r="G14" i="9" s="1"/>
  <c r="D15" i="9" a="1"/>
  <c r="D15" i="9" s="1"/>
  <c r="E15" i="9" a="1"/>
  <c r="E15" i="9" s="1"/>
  <c r="F15" i="9" a="1"/>
  <c r="F15" i="9" s="1"/>
  <c r="G15" i="9" a="1"/>
  <c r="G15" i="9" s="1"/>
  <c r="D16" i="9" a="1"/>
  <c r="D16" i="9" s="1"/>
  <c r="E16" i="9" a="1"/>
  <c r="E16" i="9" s="1"/>
  <c r="F16" i="9" a="1"/>
  <c r="F16" i="9" s="1"/>
  <c r="G16" i="9" a="1"/>
  <c r="G16" i="9" s="1"/>
  <c r="D17" i="9" a="1"/>
  <c r="D17" i="9" s="1"/>
  <c r="E17" i="9" a="1"/>
  <c r="E17" i="9" s="1"/>
  <c r="F17" i="9" a="1"/>
  <c r="F17" i="9" s="1"/>
  <c r="G17" i="9" a="1"/>
  <c r="G17" i="9" s="1"/>
  <c r="D18" i="9" a="1"/>
  <c r="D18" i="9" s="1"/>
  <c r="E18" i="9" a="1"/>
  <c r="E18" i="9" s="1"/>
  <c r="F18" i="9" a="1"/>
  <c r="F18" i="9" s="1"/>
  <c r="G18" i="9" a="1"/>
  <c r="G18" i="9" s="1"/>
  <c r="D19" i="9" a="1"/>
  <c r="D19" i="9" s="1"/>
  <c r="E19" i="9" a="1"/>
  <c r="E19" i="9" s="1"/>
  <c r="F19" i="9" a="1"/>
  <c r="F19" i="9" s="1"/>
  <c r="G19" i="9" a="1"/>
  <c r="G19" i="9" s="1"/>
  <c r="D20" i="9" a="1"/>
  <c r="D20" i="9" s="1"/>
  <c r="E20" i="9" a="1"/>
  <c r="E20" i="9" s="1"/>
  <c r="F20" i="9" a="1"/>
  <c r="F20" i="9" s="1"/>
  <c r="G20" i="9" a="1"/>
  <c r="G20" i="9" s="1"/>
  <c r="D21" i="9" a="1"/>
  <c r="D21" i="9" s="1"/>
  <c r="E21" i="9" a="1"/>
  <c r="E21" i="9" s="1"/>
  <c r="F21" i="9" a="1"/>
  <c r="F21" i="9" s="1"/>
  <c r="G21" i="9" a="1"/>
  <c r="G21" i="9" s="1"/>
  <c r="D22" i="9" a="1"/>
  <c r="D22" i="9" s="1"/>
  <c r="E22" i="9" a="1"/>
  <c r="E22" i="9" s="1"/>
  <c r="F22" i="9" a="1"/>
  <c r="F22" i="9" s="1"/>
  <c r="G22" i="9" a="1"/>
  <c r="G22" i="9" s="1"/>
  <c r="D23" i="9" a="1"/>
  <c r="D23" i="9" s="1"/>
  <c r="E23" i="9" a="1"/>
  <c r="E23" i="9" s="1"/>
  <c r="F23" i="9" a="1"/>
  <c r="F23" i="9" s="1"/>
  <c r="G23" i="9" a="1"/>
  <c r="G23" i="9" s="1"/>
  <c r="D24" i="9" a="1"/>
  <c r="D24" i="9" s="1"/>
  <c r="E24" i="9" a="1"/>
  <c r="E24" i="9" s="1"/>
  <c r="F24" i="9" a="1"/>
  <c r="F24" i="9" s="1"/>
  <c r="G24" i="9" a="1"/>
  <c r="G24" i="9" s="1"/>
  <c r="D25" i="9" a="1"/>
  <c r="D25" i="9" s="1"/>
  <c r="E25" i="9" a="1"/>
  <c r="E25" i="9" s="1"/>
  <c r="F25" i="9" a="1"/>
  <c r="F25" i="9" s="1"/>
  <c r="G25" i="9" a="1"/>
  <c r="G25" i="9" s="1"/>
  <c r="D26" i="9" a="1"/>
  <c r="D26" i="9" s="1"/>
  <c r="E26" i="9" a="1"/>
  <c r="E26" i="9" s="1"/>
  <c r="F26" i="9" a="1"/>
  <c r="F26" i="9" s="1"/>
  <c r="G26" i="9" a="1"/>
  <c r="G26" i="9" s="1"/>
  <c r="D27" i="9" a="1"/>
  <c r="D27" i="9" s="1"/>
  <c r="E27" i="9" a="1"/>
  <c r="E27" i="9" s="1"/>
  <c r="F27" i="9" a="1"/>
  <c r="F27" i="9" s="1"/>
  <c r="G27" i="9" a="1"/>
  <c r="G27" i="9" s="1"/>
  <c r="D28" i="9" a="1"/>
  <c r="D28" i="9" s="1"/>
  <c r="E28" i="9" a="1"/>
  <c r="E28" i="9" s="1"/>
  <c r="F28" i="9" a="1"/>
  <c r="F28" i="9" s="1"/>
  <c r="G28" i="9" a="1"/>
  <c r="G28" i="9" s="1"/>
  <c r="D29" i="9" a="1"/>
  <c r="D29" i="9" s="1"/>
  <c r="E29" i="9" a="1"/>
  <c r="E29" i="9" s="1"/>
  <c r="F29" i="9" a="1"/>
  <c r="F29" i="9" s="1"/>
  <c r="G29" i="9" a="1"/>
  <c r="G29" i="9" s="1"/>
  <c r="D30" i="9" a="1"/>
  <c r="D30" i="9" s="1"/>
  <c r="E30" i="9" a="1"/>
  <c r="E30" i="9" s="1"/>
  <c r="F30" i="9" a="1"/>
  <c r="F30" i="9" s="1"/>
  <c r="G30" i="9" a="1"/>
  <c r="G30" i="9" s="1"/>
  <c r="D31" i="9" a="1"/>
  <c r="D31" i="9" s="1"/>
  <c r="E31" i="9" a="1"/>
  <c r="E31" i="9" s="1"/>
  <c r="F31" i="9" a="1"/>
  <c r="F31" i="9" s="1"/>
  <c r="G31" i="9" a="1"/>
  <c r="G31" i="9" s="1"/>
  <c r="D32" i="9" a="1"/>
  <c r="D32" i="9" s="1"/>
  <c r="E32" i="9" a="1"/>
  <c r="E32" i="9" s="1"/>
  <c r="F32" i="9" a="1"/>
  <c r="F32" i="9" s="1"/>
  <c r="G32" i="9" a="1"/>
  <c r="G32" i="9" s="1"/>
  <c r="D33" i="9" a="1"/>
  <c r="D33" i="9" s="1"/>
  <c r="E33" i="9" a="1"/>
  <c r="E33" i="9" s="1"/>
  <c r="F33" i="9" a="1"/>
  <c r="F33" i="9" s="1"/>
  <c r="G33" i="9" a="1"/>
  <c r="G33" i="9" s="1"/>
  <c r="D34" i="9" a="1"/>
  <c r="D34" i="9" s="1"/>
  <c r="E34" i="9" a="1"/>
  <c r="E34" i="9" s="1"/>
  <c r="F34" i="9" a="1"/>
  <c r="F34" i="9" s="1"/>
  <c r="G34" i="9" a="1"/>
  <c r="G34" i="9" s="1"/>
  <c r="D35" i="9" a="1"/>
  <c r="D35" i="9" s="1"/>
  <c r="E35" i="9" a="1"/>
  <c r="E35" i="9" s="1"/>
  <c r="F35" i="9" a="1"/>
  <c r="F35" i="9" s="1"/>
  <c r="G35" i="9" a="1"/>
  <c r="G35" i="9" s="1"/>
  <c r="D36" i="9" a="1"/>
  <c r="D36" i="9" s="1"/>
  <c r="E36" i="9" a="1"/>
  <c r="E36" i="9" s="1"/>
  <c r="F36" i="9" a="1"/>
  <c r="F36" i="9" s="1"/>
  <c r="G36" i="9" a="1"/>
  <c r="G36" i="9" s="1"/>
  <c r="D37" i="9" a="1"/>
  <c r="D37" i="9" s="1"/>
  <c r="E37" i="9" a="1"/>
  <c r="E37" i="9" s="1"/>
  <c r="F37" i="9" a="1"/>
  <c r="F37" i="9" s="1"/>
  <c r="G37" i="9" a="1"/>
  <c r="G37" i="9" s="1"/>
  <c r="D38" i="9" a="1"/>
  <c r="D38" i="9" s="1"/>
  <c r="E38" i="9" a="1"/>
  <c r="E38" i="9" s="1"/>
  <c r="F38" i="9" a="1"/>
  <c r="F38" i="9" s="1"/>
  <c r="G38" i="9" a="1"/>
  <c r="G38" i="9" s="1"/>
  <c r="D39" i="9" a="1"/>
  <c r="D39" i="9" s="1"/>
  <c r="E39" i="9" a="1"/>
  <c r="E39" i="9" s="1"/>
  <c r="F39" i="9" a="1"/>
  <c r="F39" i="9" s="1"/>
  <c r="G39" i="9" a="1"/>
  <c r="G39" i="9" s="1"/>
  <c r="D40" i="9" a="1"/>
  <c r="D40" i="9" s="1"/>
  <c r="E40" i="9" a="1"/>
  <c r="E40" i="9" s="1"/>
  <c r="F40" i="9" a="1"/>
  <c r="F40" i="9" s="1"/>
  <c r="G40" i="9" a="1"/>
  <c r="G40" i="9" s="1"/>
  <c r="D41" i="9" a="1"/>
  <c r="D41" i="9" s="1"/>
  <c r="E41" i="9" a="1"/>
  <c r="E41" i="9" s="1"/>
  <c r="F41" i="9" a="1"/>
  <c r="F41" i="9" s="1"/>
  <c r="G41" i="9" a="1"/>
  <c r="G41" i="9" s="1"/>
  <c r="D42" i="9" a="1"/>
  <c r="D42" i="9" s="1"/>
  <c r="E42" i="9" a="1"/>
  <c r="E42" i="9" s="1"/>
  <c r="F42" i="9" a="1"/>
  <c r="F42" i="9" s="1"/>
  <c r="G42" i="9" a="1"/>
  <c r="G42" i="9" s="1"/>
  <c r="D43" i="9" a="1"/>
  <c r="D43" i="9" s="1"/>
  <c r="E43" i="9" a="1"/>
  <c r="E43" i="9" s="1"/>
  <c r="F43" i="9" a="1"/>
  <c r="F43" i="9" s="1"/>
  <c r="G43" i="9" a="1"/>
  <c r="G43" i="9" s="1"/>
  <c r="D44" i="9" a="1"/>
  <c r="D44" i="9" s="1"/>
  <c r="E44" i="9" a="1"/>
  <c r="E44" i="9" s="1"/>
  <c r="F44" i="9" a="1"/>
  <c r="F44" i="9" s="1"/>
  <c r="G44" i="9" a="1"/>
  <c r="G44" i="9" s="1"/>
  <c r="D45" i="9" a="1"/>
  <c r="D45" i="9" s="1"/>
  <c r="E45" i="9" a="1"/>
  <c r="E45" i="9" s="1"/>
  <c r="F45" i="9" a="1"/>
  <c r="F45" i="9" s="1"/>
  <c r="G45" i="9" a="1"/>
  <c r="G45" i="9" s="1"/>
  <c r="D46" i="9" a="1"/>
  <c r="D46" i="9" s="1"/>
  <c r="E46" i="9" a="1"/>
  <c r="E46" i="9" s="1"/>
  <c r="F46" i="9" a="1"/>
  <c r="F46" i="9" s="1"/>
  <c r="G46" i="9" a="1"/>
  <c r="G46" i="9" s="1"/>
  <c r="D47" i="9" a="1"/>
  <c r="D47" i="9" s="1"/>
  <c r="E47" i="9" a="1"/>
  <c r="E47" i="9" s="1"/>
  <c r="F47" i="9" a="1"/>
  <c r="F47" i="9" s="1"/>
  <c r="G47" i="9" a="1"/>
  <c r="G47" i="9" s="1"/>
  <c r="D48" i="9" a="1"/>
  <c r="D48" i="9" s="1"/>
  <c r="E48" i="9" a="1"/>
  <c r="E48" i="9" s="1"/>
  <c r="F48" i="9" a="1"/>
  <c r="F48" i="9" s="1"/>
  <c r="G48" i="9" a="1"/>
  <c r="G48" i="9" s="1"/>
  <c r="D49" i="9" a="1"/>
  <c r="D49" i="9" s="1"/>
  <c r="E49" i="9" a="1"/>
  <c r="E49" i="9" s="1"/>
  <c r="F49" i="9" a="1"/>
  <c r="F49" i="9" s="1"/>
  <c r="G49" i="9" a="1"/>
  <c r="G49" i="9" s="1"/>
  <c r="D50" i="9" a="1"/>
  <c r="D50" i="9" s="1"/>
  <c r="E50" i="9" a="1"/>
  <c r="E50" i="9" s="1"/>
  <c r="F50" i="9" a="1"/>
  <c r="F50" i="9" s="1"/>
  <c r="G50" i="9" a="1"/>
  <c r="G50" i="9" s="1"/>
  <c r="D51" i="9" a="1"/>
  <c r="D51" i="9" s="1"/>
  <c r="E51" i="9" a="1"/>
  <c r="E51" i="9" s="1"/>
  <c r="F51" i="9" a="1"/>
  <c r="F51" i="9" s="1"/>
  <c r="G51" i="9" a="1"/>
  <c r="G51" i="9" s="1"/>
  <c r="D52" i="9" a="1"/>
  <c r="D52" i="9" s="1"/>
  <c r="E52" i="9" a="1"/>
  <c r="E52" i="9" s="1"/>
  <c r="F52" i="9" a="1"/>
  <c r="F52" i="9" s="1"/>
  <c r="G52" i="9" a="1"/>
  <c r="G52" i="9" s="1"/>
  <c r="D53" i="9" a="1"/>
  <c r="D53" i="9" s="1"/>
  <c r="E53" i="9" a="1"/>
  <c r="E53" i="9" s="1"/>
  <c r="F53" i="9" a="1"/>
  <c r="F53" i="9" s="1"/>
  <c r="G53" i="9" a="1"/>
  <c r="G53" i="9" s="1"/>
  <c r="D54" i="9" a="1"/>
  <c r="D54" i="9" s="1"/>
  <c r="E54" i="9" a="1"/>
  <c r="E54" i="9" s="1"/>
  <c r="F54" i="9" a="1"/>
  <c r="F54" i="9" s="1"/>
  <c r="G54" i="9" a="1"/>
  <c r="G54" i="9" s="1"/>
  <c r="D55" i="9" a="1"/>
  <c r="D55" i="9" s="1"/>
  <c r="E55" i="9" a="1"/>
  <c r="E55" i="9" s="1"/>
  <c r="F55" i="9" a="1"/>
  <c r="F55" i="9" s="1"/>
  <c r="G55" i="9" a="1"/>
  <c r="G55" i="9" s="1"/>
  <c r="D56" i="9" a="1"/>
  <c r="D56" i="9" s="1"/>
  <c r="E56" i="9" a="1"/>
  <c r="E56" i="9" s="1"/>
  <c r="F56" i="9" a="1"/>
  <c r="F56" i="9" s="1"/>
  <c r="G56" i="9" a="1"/>
  <c r="G56" i="9" s="1"/>
  <c r="D57" i="9" a="1"/>
  <c r="D57" i="9" s="1"/>
  <c r="E57" i="9" a="1"/>
  <c r="E57" i="9" s="1"/>
  <c r="F57" i="9" a="1"/>
  <c r="F57" i="9"/>
  <c r="G57" i="9" a="1"/>
  <c r="G57" i="9" s="1"/>
  <c r="D58" i="9" a="1"/>
  <c r="D58" i="9" s="1"/>
  <c r="E58" i="9" a="1"/>
  <c r="E58" i="9" s="1"/>
  <c r="F58" i="9" a="1"/>
  <c r="F58" i="9" s="1"/>
  <c r="G58" i="9" a="1"/>
  <c r="G58" i="9" s="1"/>
  <c r="D59" i="9" a="1"/>
  <c r="D59" i="9" s="1"/>
  <c r="E59" i="9" a="1"/>
  <c r="E59" i="9" s="1"/>
  <c r="F59" i="9" a="1"/>
  <c r="F59" i="9" s="1"/>
  <c r="G59" i="9" a="1"/>
  <c r="G59" i="9" s="1"/>
  <c r="D60" i="9" a="1"/>
  <c r="D60" i="9" s="1"/>
  <c r="E60" i="9" a="1"/>
  <c r="E60" i="9" s="1"/>
  <c r="F60" i="9" a="1"/>
  <c r="F60" i="9" s="1"/>
  <c r="G60" i="9" a="1"/>
  <c r="G60" i="9" s="1"/>
  <c r="D61" i="9" a="1"/>
  <c r="D61" i="9" s="1"/>
  <c r="E61" i="9" a="1"/>
  <c r="E61" i="9" s="1"/>
  <c r="F61" i="9" a="1"/>
  <c r="F61" i="9" s="1"/>
  <c r="G61" i="9" a="1"/>
  <c r="G61" i="9" s="1"/>
  <c r="D62" i="9" a="1"/>
  <c r="D62" i="9" s="1"/>
  <c r="E62" i="9" a="1"/>
  <c r="E62" i="9" s="1"/>
  <c r="F62" i="9" a="1"/>
  <c r="F62" i="9" s="1"/>
  <c r="G62" i="9" a="1"/>
  <c r="G62" i="9" s="1"/>
  <c r="D63" i="9" a="1"/>
  <c r="D63" i="9" s="1"/>
  <c r="E63" i="9" a="1"/>
  <c r="E63" i="9" s="1"/>
  <c r="F63" i="9" a="1"/>
  <c r="F63" i="9" s="1"/>
  <c r="G63" i="9" a="1"/>
  <c r="G63" i="9" s="1"/>
  <c r="D64" i="9" a="1"/>
  <c r="D64" i="9" s="1"/>
  <c r="E64" i="9" a="1"/>
  <c r="E64" i="9" s="1"/>
  <c r="F64" i="9" a="1"/>
  <c r="F64" i="9" s="1"/>
  <c r="G64" i="9" a="1"/>
  <c r="G64" i="9" s="1"/>
  <c r="D65" i="9" a="1"/>
  <c r="D65" i="9" s="1"/>
  <c r="E65" i="9" a="1"/>
  <c r="E65" i="9" s="1"/>
  <c r="F65" i="9" a="1"/>
  <c r="F65" i="9" s="1"/>
  <c r="G65" i="9" a="1"/>
  <c r="G65" i="9" s="1"/>
  <c r="D66" i="9" a="1"/>
  <c r="D66" i="9" s="1"/>
  <c r="E66" i="9" a="1"/>
  <c r="E66" i="9" s="1"/>
  <c r="F66" i="9" a="1"/>
  <c r="F66" i="9" s="1"/>
  <c r="G66" i="9" a="1"/>
  <c r="G66" i="9" s="1"/>
  <c r="D67" i="9" a="1"/>
  <c r="D67" i="9" s="1"/>
  <c r="E67" i="9" a="1"/>
  <c r="E67" i="9" s="1"/>
  <c r="F67" i="9" a="1"/>
  <c r="F67" i="9" s="1"/>
  <c r="G67" i="9" a="1"/>
  <c r="G67" i="9" s="1"/>
  <c r="D68" i="9" a="1"/>
  <c r="D68" i="9" s="1"/>
  <c r="E68" i="9" a="1"/>
  <c r="E68" i="9" s="1"/>
  <c r="F68" i="9" a="1"/>
  <c r="F68" i="9" s="1"/>
  <c r="G68" i="9" a="1"/>
  <c r="G68" i="9" s="1"/>
  <c r="D69" i="9" a="1"/>
  <c r="D69" i="9" s="1"/>
  <c r="E69" i="9" a="1"/>
  <c r="E69" i="9" s="1"/>
  <c r="F69" i="9" a="1"/>
  <c r="F69" i="9" s="1"/>
  <c r="G69" i="9" a="1"/>
  <c r="G69" i="9" s="1"/>
  <c r="D70" i="9" a="1"/>
  <c r="D70" i="9" s="1"/>
  <c r="E70" i="9" a="1"/>
  <c r="E70" i="9" s="1"/>
  <c r="F70" i="9" a="1"/>
  <c r="F70" i="9" s="1"/>
  <c r="G70" i="9" a="1"/>
  <c r="G70" i="9" s="1"/>
  <c r="D71" i="9" a="1"/>
  <c r="D71" i="9" s="1"/>
  <c r="E71" i="9" a="1"/>
  <c r="E71" i="9" s="1"/>
  <c r="F71" i="9" a="1"/>
  <c r="F71" i="9" s="1"/>
  <c r="G71" i="9" a="1"/>
  <c r="G71" i="9" s="1"/>
  <c r="D72" i="9" a="1"/>
  <c r="D72" i="9" s="1"/>
  <c r="E72" i="9" a="1"/>
  <c r="E72" i="9" s="1"/>
  <c r="F72" i="9" a="1"/>
  <c r="F72" i="9" s="1"/>
  <c r="G72" i="9" a="1"/>
  <c r="G72" i="9" s="1"/>
  <c r="D73" i="9" a="1"/>
  <c r="D73" i="9" s="1"/>
  <c r="E73" i="9" a="1"/>
  <c r="E73" i="9" s="1"/>
  <c r="F73" i="9" a="1"/>
  <c r="F73" i="9" s="1"/>
  <c r="G73" i="9" a="1"/>
  <c r="G73" i="9" s="1"/>
  <c r="D74" i="9" a="1"/>
  <c r="D74" i="9" s="1"/>
  <c r="E74" i="9" a="1"/>
  <c r="E74" i="9" s="1"/>
  <c r="F74" i="9" a="1"/>
  <c r="F74" i="9" s="1"/>
  <c r="G74" i="9" a="1"/>
  <c r="G74" i="9" s="1"/>
  <c r="D75" i="9" a="1"/>
  <c r="D75" i="9" s="1"/>
  <c r="E75" i="9" a="1"/>
  <c r="E75" i="9" s="1"/>
  <c r="F75" i="9" a="1"/>
  <c r="F75" i="9" s="1"/>
  <c r="G75" i="9" a="1"/>
  <c r="G75" i="9" s="1"/>
  <c r="D76" i="9" a="1"/>
  <c r="D76" i="9" s="1"/>
  <c r="E76" i="9" a="1"/>
  <c r="E76" i="9" s="1"/>
  <c r="F76" i="9" a="1"/>
  <c r="F76" i="9" s="1"/>
  <c r="G76" i="9" a="1"/>
  <c r="G76" i="9" s="1"/>
  <c r="D77" i="9" a="1"/>
  <c r="D77" i="9" s="1"/>
  <c r="E77" i="9" a="1"/>
  <c r="E77" i="9" s="1"/>
  <c r="F77" i="9" a="1"/>
  <c r="F77" i="9" s="1"/>
  <c r="G77" i="9" a="1"/>
  <c r="G77" i="9" s="1"/>
  <c r="D78" i="9" a="1"/>
  <c r="D78" i="9" s="1"/>
  <c r="E78" i="9" a="1"/>
  <c r="E78" i="9" s="1"/>
  <c r="F78" i="9" a="1"/>
  <c r="F78" i="9" s="1"/>
  <c r="G78" i="9" a="1"/>
  <c r="G78" i="9" s="1"/>
  <c r="D79" i="9" a="1"/>
  <c r="D79" i="9" s="1"/>
  <c r="E79" i="9" a="1"/>
  <c r="E79" i="9" s="1"/>
  <c r="F79" i="9" a="1"/>
  <c r="F79" i="9" s="1"/>
  <c r="G79" i="9" a="1"/>
  <c r="G79" i="9" s="1"/>
  <c r="D80" i="9" a="1"/>
  <c r="D80" i="9" s="1"/>
  <c r="E80" i="9" a="1"/>
  <c r="E80" i="9" s="1"/>
  <c r="F80" i="9" a="1"/>
  <c r="F80" i="9" s="1"/>
  <c r="G80" i="9" a="1"/>
  <c r="G80" i="9" s="1"/>
  <c r="D81" i="9" a="1"/>
  <c r="D81" i="9" s="1"/>
  <c r="E81" i="9" a="1"/>
  <c r="E81" i="9" s="1"/>
  <c r="F81" i="9" a="1"/>
  <c r="F81" i="9" s="1"/>
  <c r="G81" i="9" a="1"/>
  <c r="G81" i="9" s="1"/>
  <c r="D82" i="9" a="1"/>
  <c r="D82" i="9" s="1"/>
  <c r="E82" i="9" a="1"/>
  <c r="E82" i="9" s="1"/>
  <c r="F82" i="9" a="1"/>
  <c r="F82" i="9" s="1"/>
  <c r="G82" i="9" a="1"/>
  <c r="G82" i="9" s="1"/>
  <c r="D83" i="9" a="1"/>
  <c r="D83" i="9" s="1"/>
  <c r="E83" i="9" a="1"/>
  <c r="E83" i="9" s="1"/>
  <c r="F83" i="9" a="1"/>
  <c r="F83" i="9" s="1"/>
  <c r="G83" i="9" a="1"/>
  <c r="G83" i="9" s="1"/>
  <c r="D84" i="9" a="1"/>
  <c r="D84" i="9" s="1"/>
  <c r="E84" i="9" a="1"/>
  <c r="E84" i="9" s="1"/>
  <c r="F84" i="9" a="1"/>
  <c r="F84" i="9" s="1"/>
  <c r="G84" i="9" a="1"/>
  <c r="G84" i="9" s="1"/>
  <c r="D85" i="9" a="1"/>
  <c r="D85" i="9" s="1"/>
  <c r="E85" i="9" a="1"/>
  <c r="E85" i="9" s="1"/>
  <c r="F85" i="9" a="1"/>
  <c r="F85" i="9" s="1"/>
  <c r="G85" i="9" a="1"/>
  <c r="G85" i="9" s="1"/>
  <c r="D86" i="9" a="1"/>
  <c r="D86" i="9" s="1"/>
  <c r="E86" i="9" a="1"/>
  <c r="E86" i="9" s="1"/>
  <c r="F86" i="9" a="1"/>
  <c r="F86" i="9" s="1"/>
  <c r="G86" i="9" a="1"/>
  <c r="G86" i="9" s="1"/>
  <c r="D87" i="9" a="1"/>
  <c r="D87" i="9" s="1"/>
  <c r="E87" i="9" a="1"/>
  <c r="E87" i="9" s="1"/>
  <c r="F87" i="9" a="1"/>
  <c r="F87" i="9" s="1"/>
  <c r="G87" i="9" a="1"/>
  <c r="G87" i="9" s="1"/>
  <c r="D88" i="9" a="1"/>
  <c r="D88" i="9" s="1"/>
  <c r="E88" i="9" a="1"/>
  <c r="E88" i="9" s="1"/>
  <c r="F88" i="9" a="1"/>
  <c r="F88" i="9" s="1"/>
  <c r="G88" i="9" a="1"/>
  <c r="G88" i="9" s="1"/>
  <c r="D89" i="9" a="1"/>
  <c r="D89" i="9" s="1"/>
  <c r="E89" i="9" a="1"/>
  <c r="E89" i="9" s="1"/>
  <c r="F89" i="9" a="1"/>
  <c r="F89" i="9"/>
  <c r="G89" i="9" a="1"/>
  <c r="G89" i="9" s="1"/>
  <c r="D90" i="9" a="1"/>
  <c r="D90" i="9" s="1"/>
  <c r="E90" i="9" a="1"/>
  <c r="E90" i="9" s="1"/>
  <c r="F90" i="9" a="1"/>
  <c r="F90" i="9" s="1"/>
  <c r="G90" i="9" a="1"/>
  <c r="G90" i="9" s="1"/>
  <c r="D91" i="9" a="1"/>
  <c r="D91" i="9" s="1"/>
  <c r="E91" i="9" a="1"/>
  <c r="E91" i="9" s="1"/>
  <c r="F91" i="9" a="1"/>
  <c r="F91" i="9" s="1"/>
  <c r="G91" i="9" a="1"/>
  <c r="G91" i="9" s="1"/>
  <c r="D92" i="9" a="1"/>
  <c r="D92" i="9" s="1"/>
  <c r="E92" i="9" a="1"/>
  <c r="E92" i="9" s="1"/>
  <c r="F92" i="9" a="1"/>
  <c r="F92" i="9" s="1"/>
  <c r="G92" i="9" a="1"/>
  <c r="G92" i="9" s="1"/>
  <c r="D93" i="9" a="1"/>
  <c r="D93" i="9" s="1"/>
  <c r="E93" i="9" a="1"/>
  <c r="E93" i="9" s="1"/>
  <c r="F93" i="9" a="1"/>
  <c r="F93" i="9" s="1"/>
  <c r="G93" i="9" a="1"/>
  <c r="G93" i="9" s="1"/>
  <c r="D94" i="9" a="1"/>
  <c r="D94" i="9" s="1"/>
  <c r="E94" i="9" a="1"/>
  <c r="E94" i="9" s="1"/>
  <c r="F94" i="9" a="1"/>
  <c r="F94" i="9" s="1"/>
  <c r="G94" i="9" a="1"/>
  <c r="G94" i="9" s="1"/>
  <c r="D95" i="9" a="1"/>
  <c r="D95" i="9" s="1"/>
  <c r="E95" i="9" a="1"/>
  <c r="E95" i="9" s="1"/>
  <c r="F95" i="9" a="1"/>
  <c r="F95" i="9" s="1"/>
  <c r="G95" i="9" a="1"/>
  <c r="G95" i="9" s="1"/>
  <c r="D96" i="9" a="1"/>
  <c r="D96" i="9" s="1"/>
  <c r="E96" i="9" a="1"/>
  <c r="E96" i="9" s="1"/>
  <c r="F96" i="9" a="1"/>
  <c r="F96" i="9" s="1"/>
  <c r="G96" i="9" a="1"/>
  <c r="G96" i="9" s="1"/>
  <c r="D97" i="9" a="1"/>
  <c r="D97" i="9" s="1"/>
  <c r="E97" i="9" a="1"/>
  <c r="E97" i="9" s="1"/>
  <c r="F97" i="9" a="1"/>
  <c r="F97" i="9" s="1"/>
  <c r="G97" i="9" a="1"/>
  <c r="G97" i="9" s="1"/>
  <c r="D98" i="9" a="1"/>
  <c r="D98" i="9" s="1"/>
  <c r="E98" i="9" a="1"/>
  <c r="E98" i="9" s="1"/>
  <c r="F98" i="9" a="1"/>
  <c r="F98" i="9" s="1"/>
  <c r="G98" i="9" a="1"/>
  <c r="G98" i="9" s="1"/>
  <c r="D99" i="9" a="1"/>
  <c r="D99" i="9" s="1"/>
  <c r="E99" i="9" a="1"/>
  <c r="E99" i="9" s="1"/>
  <c r="F99" i="9" a="1"/>
  <c r="F99" i="9" s="1"/>
  <c r="G99" i="9" a="1"/>
  <c r="G99" i="9" s="1"/>
  <c r="D100" i="9" a="1"/>
  <c r="D100" i="9" s="1"/>
  <c r="E100" i="9" a="1"/>
  <c r="E100" i="9" s="1"/>
  <c r="F100" i="9" a="1"/>
  <c r="F100" i="9" s="1"/>
  <c r="G100" i="9" a="1"/>
  <c r="G100" i="9" s="1"/>
  <c r="D101" i="9" a="1"/>
  <c r="D101" i="9" s="1"/>
  <c r="E101" i="9" a="1"/>
  <c r="E101" i="9" s="1"/>
  <c r="F101" i="9" a="1"/>
  <c r="F101" i="9" s="1"/>
  <c r="G101" i="9" a="1"/>
  <c r="G101" i="9" s="1"/>
  <c r="D102" i="9" a="1"/>
  <c r="D102" i="9" s="1"/>
  <c r="E102" i="9" a="1"/>
  <c r="E102" i="9" s="1"/>
  <c r="F102" i="9" a="1"/>
  <c r="F102" i="9" s="1"/>
  <c r="G102" i="9" a="1"/>
  <c r="G102" i="9" s="1"/>
  <c r="D103" i="9" a="1"/>
  <c r="D103" i="9" s="1"/>
  <c r="E103" i="9" a="1"/>
  <c r="E103" i="9" s="1"/>
  <c r="F103" i="9" a="1"/>
  <c r="F103" i="9" s="1"/>
  <c r="G103" i="9" a="1"/>
  <c r="G103" i="9" s="1"/>
  <c r="D104" i="9" a="1"/>
  <c r="D104" i="9" s="1"/>
  <c r="E104" i="9" a="1"/>
  <c r="E104" i="9" s="1"/>
  <c r="F104" i="9" a="1"/>
  <c r="F104" i="9" s="1"/>
  <c r="G104" i="9" a="1"/>
  <c r="G104" i="9" s="1"/>
  <c r="D105" i="9" a="1"/>
  <c r="D105" i="9" s="1"/>
  <c r="E105" i="9" a="1"/>
  <c r="E105" i="9" s="1"/>
  <c r="F105" i="9" a="1"/>
  <c r="F105" i="9" s="1"/>
  <c r="G105" i="9" a="1"/>
  <c r="G105" i="9" s="1"/>
  <c r="D106" i="9" a="1"/>
  <c r="D106" i="9" s="1"/>
  <c r="E106" i="9" a="1"/>
  <c r="E106" i="9" s="1"/>
  <c r="F106" i="9" a="1"/>
  <c r="F106" i="9" s="1"/>
  <c r="G106" i="9" a="1"/>
  <c r="G106" i="9" s="1"/>
  <c r="G11" i="9" a="1"/>
  <c r="G11" i="9" s="1"/>
  <c r="F11" i="9" a="1"/>
  <c r="F11" i="9" s="1"/>
  <c r="E11" i="9" a="1"/>
  <c r="E11" i="9" s="1"/>
  <c r="D11" i="9" a="1"/>
  <c r="D11" i="9" s="1"/>
  <c r="G10" i="9" a="1"/>
  <c r="G10" i="9" s="1"/>
  <c r="F10" i="9" a="1"/>
  <c r="F10" i="9" s="1"/>
  <c r="E10" i="9" a="1"/>
  <c r="E10" i="9" s="1"/>
  <c r="D10" i="9" a="1"/>
  <c r="D10" i="9" s="1"/>
  <c r="G9" i="9" a="1"/>
  <c r="G9" i="9" s="1"/>
  <c r="F9" i="9" a="1"/>
  <c r="F9" i="9" s="1"/>
  <c r="E9" i="9" a="1"/>
  <c r="E9" i="9" s="1"/>
  <c r="D9" i="9" a="1"/>
  <c r="D9" i="9" s="1"/>
  <c r="G8" i="9" a="1"/>
  <c r="G8" i="9" s="1"/>
  <c r="F8" i="9" a="1"/>
  <c r="F8" i="9" s="1"/>
  <c r="E8" i="9" a="1"/>
  <c r="E8" i="9" s="1"/>
  <c r="D8" i="9" a="1"/>
  <c r="D8" i="9" s="1"/>
  <c r="G7" i="9" a="1"/>
  <c r="G7" i="9" s="1"/>
  <c r="F7" i="9" a="1"/>
  <c r="F7" i="9" s="1"/>
  <c r="E7" i="9" a="1"/>
  <c r="E7" i="9" s="1"/>
  <c r="D7" i="9" a="1"/>
  <c r="D7" i="9" s="1"/>
  <c r="H106" i="9"/>
  <c r="H105" i="9"/>
  <c r="H104" i="9"/>
  <c r="H103" i="9"/>
  <c r="H102" i="9"/>
  <c r="H101" i="9"/>
  <c r="H100" i="9"/>
  <c r="H99" i="9"/>
  <c r="H98" i="9"/>
  <c r="H97" i="9"/>
  <c r="H96" i="9"/>
  <c r="H95" i="9"/>
  <c r="H94" i="9"/>
  <c r="H93" i="9"/>
  <c r="H92" i="9"/>
  <c r="H91" i="9"/>
  <c r="H90" i="9"/>
  <c r="H89" i="9"/>
  <c r="H88" i="9"/>
  <c r="H87" i="9"/>
  <c r="H86" i="9"/>
  <c r="H85" i="9"/>
  <c r="H84" i="9"/>
  <c r="H83" i="9"/>
  <c r="H82" i="9"/>
  <c r="H81" i="9"/>
  <c r="H80" i="9"/>
  <c r="H79" i="9"/>
  <c r="H78" i="9"/>
  <c r="H77" i="9"/>
  <c r="H76" i="9"/>
  <c r="H75" i="9"/>
  <c r="H74" i="9"/>
  <c r="H73" i="9"/>
  <c r="H72" i="9"/>
  <c r="H71" i="9"/>
  <c r="H70" i="9"/>
  <c r="H69" i="9"/>
  <c r="H68" i="9"/>
  <c r="H67" i="9"/>
  <c r="H66" i="9"/>
  <c r="H65" i="9"/>
  <c r="H64" i="9"/>
  <c r="H63" i="9"/>
  <c r="H62" i="9"/>
  <c r="H61" i="9"/>
  <c r="H60" i="9"/>
  <c r="H59" i="9"/>
  <c r="H58" i="9"/>
  <c r="H57" i="9"/>
  <c r="H56" i="9"/>
  <c r="H55" i="9"/>
  <c r="H54" i="9"/>
  <c r="H53" i="9"/>
  <c r="H52" i="9"/>
  <c r="H51" i="9"/>
  <c r="H50" i="9"/>
  <c r="H49" i="9"/>
  <c r="H48" i="9"/>
  <c r="H47" i="9"/>
  <c r="H46" i="9"/>
  <c r="H45" i="9"/>
  <c r="H44" i="9"/>
  <c r="H43" i="9"/>
  <c r="H42" i="9"/>
  <c r="H41" i="9"/>
  <c r="H40" i="9"/>
  <c r="H39" i="9"/>
  <c r="H38" i="9"/>
  <c r="H37" i="9"/>
  <c r="H36" i="9"/>
  <c r="H35" i="9"/>
  <c r="H34" i="9"/>
  <c r="H33" i="9"/>
  <c r="H32" i="9"/>
  <c r="H31" i="9"/>
  <c r="H30" i="9"/>
  <c r="H29" i="9"/>
  <c r="H28" i="9"/>
  <c r="H27" i="9"/>
  <c r="H26" i="9"/>
  <c r="H25" i="9"/>
  <c r="H24" i="9"/>
  <c r="H23" i="9"/>
  <c r="H22" i="9"/>
  <c r="H21" i="9"/>
  <c r="H20" i="9"/>
  <c r="H19" i="9"/>
  <c r="H18" i="9"/>
  <c r="H17" i="9"/>
  <c r="H16" i="9"/>
  <c r="H15" i="9"/>
  <c r="H14" i="9"/>
  <c r="H13" i="9"/>
  <c r="H12" i="9"/>
  <c r="J12" i="10" l="1"/>
  <c r="F107" i="9"/>
  <c r="E107" i="9"/>
  <c r="G107" i="9"/>
  <c r="O12" i="10"/>
  <c r="P12" i="10" s="1"/>
  <c r="G9" i="11" s="1" a="1"/>
  <c r="G9" i="11" s="1"/>
  <c r="H9" i="11" s="1"/>
  <c r="J6" i="10"/>
  <c r="O6" i="10" s="1"/>
  <c r="P6" i="10" s="1"/>
  <c r="D107" i="11"/>
  <c r="M11" i="10"/>
  <c r="N11" i="10" s="1"/>
  <c r="O11" i="10" s="1"/>
  <c r="P11" i="10" s="1"/>
  <c r="G11" i="11" s="1" a="1"/>
  <c r="G11" i="11" s="1"/>
  <c r="H11" i="11" s="1"/>
  <c r="J7" i="10"/>
  <c r="O7" i="10" s="1"/>
  <c r="P7" i="10" s="1"/>
  <c r="E8" i="11" s="1" a="1"/>
  <c r="E8" i="11" s="1"/>
  <c r="H8" i="11" s="1"/>
  <c r="J5" i="10"/>
  <c r="O5" i="10" s="1"/>
  <c r="P5" i="10" s="1"/>
  <c r="F107" i="11"/>
  <c r="D107" i="9"/>
  <c r="H7" i="9"/>
  <c r="H9" i="9"/>
  <c r="H10" i="9"/>
  <c r="H11" i="9"/>
  <c r="H8" i="9"/>
  <c r="L1" i="10" l="1"/>
  <c r="E7" i="11" a="1"/>
  <c r="E7" i="11" s="1"/>
  <c r="N1" i="10"/>
  <c r="G7" i="11" a="1"/>
  <c r="G7" i="11" s="1"/>
  <c r="G107" i="11" s="1"/>
  <c r="H107" i="9"/>
  <c r="E107" i="11" l="1"/>
  <c r="H7" i="11"/>
  <c r="H107" i="11" s="1"/>
  <c r="G104" i="3" l="1"/>
  <c r="H104" i="3"/>
  <c r="I104" i="3"/>
  <c r="J104" i="3"/>
  <c r="M104" i="3"/>
  <c r="N104" i="3"/>
  <c r="O104" i="3"/>
  <c r="P104" i="3"/>
  <c r="G98" i="3"/>
  <c r="H98" i="3"/>
  <c r="I98" i="3"/>
  <c r="J98" i="3"/>
  <c r="M98" i="3"/>
  <c r="N98" i="3"/>
  <c r="O98" i="3"/>
  <c r="P98" i="3"/>
  <c r="G99" i="3"/>
  <c r="H99" i="3"/>
  <c r="I99" i="3"/>
  <c r="J99" i="3"/>
  <c r="M99" i="3"/>
  <c r="N99" i="3"/>
  <c r="O99" i="3"/>
  <c r="P99" i="3"/>
  <c r="G100" i="3"/>
  <c r="H100" i="3"/>
  <c r="I100" i="3"/>
  <c r="J100" i="3"/>
  <c r="M100" i="3"/>
  <c r="N100" i="3"/>
  <c r="O100" i="3"/>
  <c r="P100" i="3"/>
  <c r="G101" i="3"/>
  <c r="H101" i="3"/>
  <c r="I101" i="3"/>
  <c r="J101" i="3"/>
  <c r="M101" i="3"/>
  <c r="N101" i="3"/>
  <c r="O101" i="3"/>
  <c r="P101" i="3"/>
  <c r="G102" i="3"/>
  <c r="H102" i="3"/>
  <c r="I102" i="3"/>
  <c r="J102" i="3"/>
  <c r="M102" i="3"/>
  <c r="N102" i="3"/>
  <c r="O102" i="3"/>
  <c r="P102" i="3"/>
  <c r="G103" i="3"/>
  <c r="H103" i="3"/>
  <c r="I103" i="3"/>
  <c r="J103" i="3"/>
  <c r="M103" i="3"/>
  <c r="N103" i="3"/>
  <c r="O103" i="3"/>
  <c r="P103" i="3"/>
  <c r="G94" i="3"/>
  <c r="H94" i="3"/>
  <c r="I94" i="3"/>
  <c r="J94" i="3"/>
  <c r="M94" i="3"/>
  <c r="N94" i="3"/>
  <c r="O94" i="3"/>
  <c r="P94" i="3"/>
  <c r="G95" i="3"/>
  <c r="H95" i="3"/>
  <c r="I95" i="3"/>
  <c r="J95" i="3"/>
  <c r="M95" i="3"/>
  <c r="N95" i="3"/>
  <c r="O95" i="3"/>
  <c r="P95" i="3"/>
  <c r="G96" i="3"/>
  <c r="H96" i="3"/>
  <c r="I96" i="3"/>
  <c r="J96" i="3"/>
  <c r="M96" i="3"/>
  <c r="N96" i="3"/>
  <c r="O96" i="3"/>
  <c r="P96" i="3"/>
  <c r="G97" i="3"/>
  <c r="H97" i="3"/>
  <c r="I97" i="3"/>
  <c r="J97" i="3"/>
  <c r="M97" i="3"/>
  <c r="N97" i="3"/>
  <c r="O97" i="3"/>
  <c r="P97" i="3"/>
  <c r="G88" i="3"/>
  <c r="H88" i="3"/>
  <c r="I88" i="3"/>
  <c r="J88" i="3"/>
  <c r="M88" i="3"/>
  <c r="N88" i="3"/>
  <c r="O88" i="3"/>
  <c r="P88" i="3"/>
  <c r="G89" i="3"/>
  <c r="H89" i="3"/>
  <c r="I89" i="3"/>
  <c r="J89" i="3"/>
  <c r="M89" i="3"/>
  <c r="N89" i="3"/>
  <c r="O89" i="3"/>
  <c r="P89" i="3"/>
  <c r="G90" i="3"/>
  <c r="H90" i="3"/>
  <c r="I90" i="3"/>
  <c r="J90" i="3"/>
  <c r="M90" i="3"/>
  <c r="N90" i="3"/>
  <c r="O90" i="3"/>
  <c r="P90" i="3"/>
  <c r="G91" i="3"/>
  <c r="H91" i="3"/>
  <c r="I91" i="3"/>
  <c r="J91" i="3"/>
  <c r="M91" i="3"/>
  <c r="N91" i="3"/>
  <c r="O91" i="3"/>
  <c r="P91" i="3"/>
  <c r="G92" i="3"/>
  <c r="H92" i="3"/>
  <c r="I92" i="3"/>
  <c r="J92" i="3"/>
  <c r="M92" i="3"/>
  <c r="N92" i="3"/>
  <c r="O92" i="3"/>
  <c r="P92" i="3"/>
  <c r="G93" i="3"/>
  <c r="H93" i="3"/>
  <c r="I93" i="3"/>
  <c r="J93" i="3"/>
  <c r="M93" i="3"/>
  <c r="N93" i="3"/>
  <c r="O93" i="3"/>
  <c r="P93" i="3"/>
  <c r="G78" i="3"/>
  <c r="H78" i="3"/>
  <c r="I78" i="3"/>
  <c r="J78" i="3"/>
  <c r="M78" i="3"/>
  <c r="N78" i="3"/>
  <c r="O78" i="3"/>
  <c r="P78" i="3"/>
  <c r="G79" i="3"/>
  <c r="H79" i="3"/>
  <c r="I79" i="3"/>
  <c r="J79" i="3"/>
  <c r="M79" i="3"/>
  <c r="N79" i="3"/>
  <c r="O79" i="3"/>
  <c r="P79" i="3"/>
  <c r="G80" i="3"/>
  <c r="H80" i="3"/>
  <c r="I80" i="3"/>
  <c r="J80" i="3"/>
  <c r="M80" i="3"/>
  <c r="N80" i="3"/>
  <c r="O80" i="3"/>
  <c r="P80" i="3"/>
  <c r="G81" i="3"/>
  <c r="H81" i="3"/>
  <c r="I81" i="3"/>
  <c r="J81" i="3"/>
  <c r="M81" i="3"/>
  <c r="N81" i="3"/>
  <c r="O81" i="3"/>
  <c r="P81" i="3"/>
  <c r="G82" i="3"/>
  <c r="H82" i="3"/>
  <c r="I82" i="3"/>
  <c r="J82" i="3"/>
  <c r="M82" i="3"/>
  <c r="N82" i="3"/>
  <c r="O82" i="3"/>
  <c r="P82" i="3"/>
  <c r="G83" i="3"/>
  <c r="H83" i="3"/>
  <c r="I83" i="3"/>
  <c r="J83" i="3"/>
  <c r="M83" i="3"/>
  <c r="N83" i="3"/>
  <c r="O83" i="3"/>
  <c r="P83" i="3"/>
  <c r="G84" i="3"/>
  <c r="H84" i="3"/>
  <c r="I84" i="3"/>
  <c r="J84" i="3"/>
  <c r="M84" i="3"/>
  <c r="N84" i="3"/>
  <c r="O84" i="3"/>
  <c r="P84" i="3"/>
  <c r="G85" i="3"/>
  <c r="H85" i="3"/>
  <c r="I85" i="3"/>
  <c r="J85" i="3"/>
  <c r="M85" i="3"/>
  <c r="N85" i="3"/>
  <c r="O85" i="3"/>
  <c r="P85" i="3"/>
  <c r="G86" i="3"/>
  <c r="H86" i="3"/>
  <c r="I86" i="3"/>
  <c r="J86" i="3"/>
  <c r="M86" i="3"/>
  <c r="N86" i="3"/>
  <c r="O86" i="3"/>
  <c r="P86" i="3"/>
  <c r="G87" i="3"/>
  <c r="H87" i="3"/>
  <c r="I87" i="3"/>
  <c r="J87" i="3"/>
  <c r="M87" i="3"/>
  <c r="N87" i="3"/>
  <c r="O87" i="3"/>
  <c r="P87" i="3"/>
  <c r="G59" i="3"/>
  <c r="H59" i="3"/>
  <c r="I59" i="3"/>
  <c r="J59" i="3"/>
  <c r="M59" i="3"/>
  <c r="N59" i="3"/>
  <c r="O59" i="3"/>
  <c r="P59" i="3"/>
  <c r="G60" i="3"/>
  <c r="H60" i="3"/>
  <c r="I60" i="3"/>
  <c r="J60" i="3"/>
  <c r="M60" i="3"/>
  <c r="N60" i="3"/>
  <c r="O60" i="3"/>
  <c r="P60" i="3"/>
  <c r="G61" i="3"/>
  <c r="H61" i="3"/>
  <c r="I61" i="3"/>
  <c r="J61" i="3"/>
  <c r="M61" i="3"/>
  <c r="N61" i="3"/>
  <c r="O61" i="3"/>
  <c r="P61" i="3"/>
  <c r="G62" i="3"/>
  <c r="H62" i="3"/>
  <c r="I62" i="3"/>
  <c r="J62" i="3"/>
  <c r="M62" i="3"/>
  <c r="N62" i="3"/>
  <c r="O62" i="3"/>
  <c r="P62" i="3"/>
  <c r="G63" i="3"/>
  <c r="H63" i="3"/>
  <c r="I63" i="3"/>
  <c r="J63" i="3"/>
  <c r="M63" i="3"/>
  <c r="N63" i="3"/>
  <c r="O63" i="3"/>
  <c r="P63" i="3"/>
  <c r="G64" i="3"/>
  <c r="H64" i="3"/>
  <c r="I64" i="3"/>
  <c r="J64" i="3"/>
  <c r="M64" i="3"/>
  <c r="N64" i="3"/>
  <c r="O64" i="3"/>
  <c r="P64" i="3"/>
  <c r="G65" i="3"/>
  <c r="H65" i="3"/>
  <c r="I65" i="3"/>
  <c r="J65" i="3"/>
  <c r="M65" i="3"/>
  <c r="N65" i="3"/>
  <c r="O65" i="3"/>
  <c r="P65" i="3"/>
  <c r="G66" i="3"/>
  <c r="H66" i="3"/>
  <c r="I66" i="3"/>
  <c r="J66" i="3"/>
  <c r="M66" i="3"/>
  <c r="N66" i="3"/>
  <c r="O66" i="3"/>
  <c r="P66" i="3"/>
  <c r="G67" i="3"/>
  <c r="H67" i="3"/>
  <c r="I67" i="3"/>
  <c r="J67" i="3"/>
  <c r="M67" i="3"/>
  <c r="N67" i="3"/>
  <c r="O67" i="3"/>
  <c r="P67" i="3"/>
  <c r="G68" i="3"/>
  <c r="H68" i="3"/>
  <c r="I68" i="3"/>
  <c r="J68" i="3"/>
  <c r="M68" i="3"/>
  <c r="N68" i="3"/>
  <c r="O68" i="3"/>
  <c r="P68" i="3"/>
  <c r="G69" i="3"/>
  <c r="H69" i="3"/>
  <c r="I69" i="3"/>
  <c r="J69" i="3"/>
  <c r="M69" i="3"/>
  <c r="N69" i="3"/>
  <c r="O69" i="3"/>
  <c r="P69" i="3"/>
  <c r="G70" i="3"/>
  <c r="H70" i="3"/>
  <c r="I70" i="3"/>
  <c r="J70" i="3"/>
  <c r="M70" i="3"/>
  <c r="N70" i="3"/>
  <c r="O70" i="3"/>
  <c r="P70" i="3"/>
  <c r="G71" i="3"/>
  <c r="H71" i="3"/>
  <c r="I71" i="3"/>
  <c r="J71" i="3"/>
  <c r="M71" i="3"/>
  <c r="N71" i="3"/>
  <c r="O71" i="3"/>
  <c r="P71" i="3"/>
  <c r="G72" i="3"/>
  <c r="H72" i="3"/>
  <c r="I72" i="3"/>
  <c r="J72" i="3"/>
  <c r="M72" i="3"/>
  <c r="N72" i="3"/>
  <c r="O72" i="3"/>
  <c r="P72" i="3"/>
  <c r="G73" i="3"/>
  <c r="H73" i="3"/>
  <c r="I73" i="3"/>
  <c r="J73" i="3"/>
  <c r="M73" i="3"/>
  <c r="N73" i="3"/>
  <c r="O73" i="3"/>
  <c r="P73" i="3"/>
  <c r="G74" i="3"/>
  <c r="H74" i="3"/>
  <c r="I74" i="3"/>
  <c r="J74" i="3"/>
  <c r="M74" i="3"/>
  <c r="N74" i="3"/>
  <c r="O74" i="3"/>
  <c r="P74" i="3"/>
  <c r="G75" i="3"/>
  <c r="H75" i="3"/>
  <c r="I75" i="3"/>
  <c r="J75" i="3"/>
  <c r="M75" i="3"/>
  <c r="N75" i="3"/>
  <c r="O75" i="3"/>
  <c r="P75" i="3"/>
  <c r="G76" i="3"/>
  <c r="H76" i="3"/>
  <c r="I76" i="3"/>
  <c r="J76" i="3"/>
  <c r="M76" i="3"/>
  <c r="N76" i="3"/>
  <c r="O76" i="3"/>
  <c r="P76" i="3"/>
  <c r="G77" i="3"/>
  <c r="H77" i="3"/>
  <c r="I77" i="3"/>
  <c r="J77" i="3"/>
  <c r="M77" i="3"/>
  <c r="N77" i="3"/>
  <c r="O77" i="3"/>
  <c r="P77" i="3"/>
  <c r="G20" i="3"/>
  <c r="H20" i="3"/>
  <c r="I20" i="3"/>
  <c r="J20" i="3"/>
  <c r="M20" i="3"/>
  <c r="N20" i="3"/>
  <c r="O20" i="3"/>
  <c r="P20" i="3"/>
  <c r="G21" i="3"/>
  <c r="H21" i="3"/>
  <c r="I21" i="3"/>
  <c r="J21" i="3"/>
  <c r="M21" i="3"/>
  <c r="N21" i="3"/>
  <c r="O21" i="3"/>
  <c r="P21" i="3"/>
  <c r="G22" i="3"/>
  <c r="H22" i="3"/>
  <c r="I22" i="3"/>
  <c r="J22" i="3"/>
  <c r="M22" i="3"/>
  <c r="N22" i="3"/>
  <c r="O22" i="3"/>
  <c r="P22" i="3"/>
  <c r="G23" i="3"/>
  <c r="H23" i="3"/>
  <c r="I23" i="3"/>
  <c r="J23" i="3"/>
  <c r="M23" i="3"/>
  <c r="N23" i="3"/>
  <c r="O23" i="3"/>
  <c r="P23" i="3"/>
  <c r="G24" i="3"/>
  <c r="H24" i="3"/>
  <c r="I24" i="3"/>
  <c r="J24" i="3"/>
  <c r="M24" i="3"/>
  <c r="N24" i="3"/>
  <c r="O24" i="3"/>
  <c r="P24" i="3"/>
  <c r="G25" i="3"/>
  <c r="H25" i="3"/>
  <c r="I25" i="3"/>
  <c r="J25" i="3"/>
  <c r="M25" i="3"/>
  <c r="N25" i="3"/>
  <c r="O25" i="3"/>
  <c r="P25" i="3"/>
  <c r="G26" i="3"/>
  <c r="H26" i="3"/>
  <c r="I26" i="3"/>
  <c r="J26" i="3"/>
  <c r="M26" i="3"/>
  <c r="N26" i="3"/>
  <c r="O26" i="3"/>
  <c r="P26" i="3"/>
  <c r="G27" i="3"/>
  <c r="H27" i="3"/>
  <c r="I27" i="3"/>
  <c r="J27" i="3"/>
  <c r="M27" i="3"/>
  <c r="N27" i="3"/>
  <c r="O27" i="3"/>
  <c r="P27" i="3"/>
  <c r="G28" i="3"/>
  <c r="H28" i="3"/>
  <c r="I28" i="3"/>
  <c r="J28" i="3"/>
  <c r="M28" i="3"/>
  <c r="N28" i="3"/>
  <c r="O28" i="3"/>
  <c r="P28" i="3"/>
  <c r="G29" i="3"/>
  <c r="H29" i="3"/>
  <c r="I29" i="3"/>
  <c r="J29" i="3"/>
  <c r="M29" i="3"/>
  <c r="N29" i="3"/>
  <c r="O29" i="3"/>
  <c r="P29" i="3"/>
  <c r="G30" i="3"/>
  <c r="H30" i="3"/>
  <c r="I30" i="3"/>
  <c r="J30" i="3"/>
  <c r="M30" i="3"/>
  <c r="N30" i="3"/>
  <c r="O30" i="3"/>
  <c r="P30" i="3"/>
  <c r="G31" i="3"/>
  <c r="H31" i="3"/>
  <c r="I31" i="3"/>
  <c r="J31" i="3"/>
  <c r="M31" i="3"/>
  <c r="N31" i="3"/>
  <c r="O31" i="3"/>
  <c r="P31" i="3"/>
  <c r="G32" i="3"/>
  <c r="H32" i="3"/>
  <c r="I32" i="3"/>
  <c r="J32" i="3"/>
  <c r="M32" i="3"/>
  <c r="N32" i="3"/>
  <c r="O32" i="3"/>
  <c r="P32" i="3"/>
  <c r="G33" i="3"/>
  <c r="H33" i="3"/>
  <c r="I33" i="3"/>
  <c r="J33" i="3"/>
  <c r="P33" i="3" s="1"/>
  <c r="M33" i="3"/>
  <c r="N33" i="3"/>
  <c r="O33" i="3"/>
  <c r="G34" i="3"/>
  <c r="H34" i="3"/>
  <c r="I34" i="3"/>
  <c r="J34" i="3"/>
  <c r="M34" i="3"/>
  <c r="N34" i="3"/>
  <c r="O34" i="3"/>
  <c r="P34" i="3"/>
  <c r="G35" i="3"/>
  <c r="H35" i="3"/>
  <c r="I35" i="3"/>
  <c r="J35" i="3"/>
  <c r="M35" i="3"/>
  <c r="N35" i="3"/>
  <c r="O35" i="3"/>
  <c r="P35" i="3"/>
  <c r="G36" i="3"/>
  <c r="H36" i="3"/>
  <c r="I36" i="3"/>
  <c r="J36" i="3"/>
  <c r="M36" i="3"/>
  <c r="N36" i="3"/>
  <c r="O36" i="3"/>
  <c r="P36" i="3"/>
  <c r="G37" i="3"/>
  <c r="H37" i="3"/>
  <c r="I37" i="3"/>
  <c r="J37" i="3"/>
  <c r="M37" i="3"/>
  <c r="N37" i="3"/>
  <c r="O37" i="3"/>
  <c r="P37" i="3"/>
  <c r="G38" i="3"/>
  <c r="H38" i="3"/>
  <c r="I38" i="3"/>
  <c r="J38" i="3"/>
  <c r="M38" i="3"/>
  <c r="N38" i="3"/>
  <c r="O38" i="3"/>
  <c r="P38" i="3"/>
  <c r="G39" i="3"/>
  <c r="H39" i="3"/>
  <c r="I39" i="3"/>
  <c r="J39" i="3"/>
  <c r="M39" i="3"/>
  <c r="N39" i="3"/>
  <c r="O39" i="3"/>
  <c r="P39" i="3"/>
  <c r="G40" i="3"/>
  <c r="H40" i="3"/>
  <c r="I40" i="3"/>
  <c r="J40" i="3"/>
  <c r="M40" i="3"/>
  <c r="N40" i="3"/>
  <c r="O40" i="3"/>
  <c r="P40" i="3"/>
  <c r="G41" i="3"/>
  <c r="H41" i="3"/>
  <c r="I41" i="3"/>
  <c r="J41" i="3"/>
  <c r="M41" i="3"/>
  <c r="N41" i="3"/>
  <c r="O41" i="3"/>
  <c r="P41" i="3"/>
  <c r="G42" i="3"/>
  <c r="H42" i="3"/>
  <c r="I42" i="3"/>
  <c r="J42" i="3"/>
  <c r="P42" i="3" s="1"/>
  <c r="M42" i="3"/>
  <c r="N42" i="3"/>
  <c r="O42" i="3"/>
  <c r="G43" i="3"/>
  <c r="H43" i="3"/>
  <c r="I43" i="3"/>
  <c r="J43" i="3"/>
  <c r="M43" i="3"/>
  <c r="N43" i="3"/>
  <c r="O43" i="3"/>
  <c r="P43" i="3"/>
  <c r="G44" i="3"/>
  <c r="H44" i="3"/>
  <c r="I44" i="3"/>
  <c r="J44" i="3"/>
  <c r="M44" i="3"/>
  <c r="N44" i="3"/>
  <c r="O44" i="3"/>
  <c r="P44" i="3"/>
  <c r="G45" i="3"/>
  <c r="H45" i="3"/>
  <c r="I45" i="3"/>
  <c r="J45" i="3"/>
  <c r="M45" i="3"/>
  <c r="N45" i="3"/>
  <c r="O45" i="3"/>
  <c r="P45" i="3"/>
  <c r="G46" i="3"/>
  <c r="H46" i="3"/>
  <c r="I46" i="3"/>
  <c r="J46" i="3"/>
  <c r="M46" i="3"/>
  <c r="N46" i="3"/>
  <c r="O46" i="3"/>
  <c r="P46" i="3"/>
  <c r="G47" i="3"/>
  <c r="H47" i="3"/>
  <c r="I47" i="3"/>
  <c r="J47" i="3"/>
  <c r="M47" i="3"/>
  <c r="N47" i="3"/>
  <c r="O47" i="3"/>
  <c r="P47" i="3"/>
  <c r="G48" i="3"/>
  <c r="H48" i="3"/>
  <c r="I48" i="3"/>
  <c r="J48" i="3"/>
  <c r="M48" i="3"/>
  <c r="N48" i="3"/>
  <c r="O48" i="3"/>
  <c r="P48" i="3"/>
  <c r="G49" i="3"/>
  <c r="H49" i="3"/>
  <c r="I49" i="3"/>
  <c r="J49" i="3"/>
  <c r="M49" i="3"/>
  <c r="N49" i="3"/>
  <c r="O49" i="3"/>
  <c r="P49" i="3"/>
  <c r="G50" i="3"/>
  <c r="H50" i="3"/>
  <c r="I50" i="3"/>
  <c r="J50" i="3"/>
  <c r="M50" i="3"/>
  <c r="N50" i="3"/>
  <c r="O50" i="3"/>
  <c r="P50" i="3"/>
  <c r="G51" i="3"/>
  <c r="H51" i="3"/>
  <c r="I51" i="3"/>
  <c r="J51" i="3"/>
  <c r="M51" i="3"/>
  <c r="N51" i="3"/>
  <c r="O51" i="3"/>
  <c r="P51" i="3"/>
  <c r="G52" i="3"/>
  <c r="H52" i="3"/>
  <c r="I52" i="3"/>
  <c r="J52" i="3"/>
  <c r="M52" i="3"/>
  <c r="N52" i="3"/>
  <c r="O52" i="3"/>
  <c r="P52" i="3"/>
  <c r="G53" i="3"/>
  <c r="H53" i="3"/>
  <c r="I53" i="3"/>
  <c r="J53" i="3"/>
  <c r="M53" i="3"/>
  <c r="N53" i="3"/>
  <c r="O53" i="3"/>
  <c r="P53" i="3"/>
  <c r="G54" i="3"/>
  <c r="H54" i="3"/>
  <c r="I54" i="3"/>
  <c r="J54" i="3"/>
  <c r="M54" i="3"/>
  <c r="N54" i="3"/>
  <c r="O54" i="3"/>
  <c r="P54" i="3"/>
  <c r="G55" i="3"/>
  <c r="H55" i="3"/>
  <c r="I55" i="3"/>
  <c r="J55" i="3"/>
  <c r="M55" i="3"/>
  <c r="N55" i="3"/>
  <c r="O55" i="3"/>
  <c r="P55" i="3"/>
  <c r="G56" i="3"/>
  <c r="H56" i="3"/>
  <c r="I56" i="3"/>
  <c r="J56" i="3"/>
  <c r="M56" i="3"/>
  <c r="N56" i="3"/>
  <c r="O56" i="3"/>
  <c r="P56" i="3"/>
  <c r="G57" i="3"/>
  <c r="H57" i="3"/>
  <c r="I57" i="3"/>
  <c r="J57" i="3"/>
  <c r="M57" i="3"/>
  <c r="N57" i="3"/>
  <c r="O57" i="3"/>
  <c r="P57" i="3"/>
  <c r="G58" i="3"/>
  <c r="H58" i="3"/>
  <c r="I58" i="3"/>
  <c r="J58" i="3"/>
  <c r="M58" i="3"/>
  <c r="N58" i="3"/>
  <c r="O58" i="3"/>
  <c r="P58" i="3"/>
  <c r="G15" i="3" l="1"/>
  <c r="G16" i="3"/>
  <c r="G17" i="3"/>
  <c r="O8" i="3" l="1"/>
  <c r="O9" i="3"/>
  <c r="O10" i="3"/>
  <c r="O13" i="3"/>
  <c r="O14" i="3"/>
  <c r="O16" i="3"/>
  <c r="O18" i="3"/>
  <c r="O19" i="3"/>
  <c r="G19" i="3"/>
  <c r="H19" i="3"/>
  <c r="I19" i="3"/>
  <c r="J19" i="3"/>
  <c r="P19" i="3" s="1"/>
  <c r="M19" i="3"/>
  <c r="N19" i="3"/>
  <c r="H16" i="3"/>
  <c r="I16" i="3"/>
  <c r="J16" i="3"/>
  <c r="P16" i="3" s="1"/>
  <c r="M16" i="3"/>
  <c r="N16" i="3"/>
  <c r="H17" i="3"/>
  <c r="I17" i="3" s="1"/>
  <c r="G18" i="3"/>
  <c r="H18" i="3"/>
  <c r="I18" i="3"/>
  <c r="J18" i="3"/>
  <c r="P18" i="3" s="1"/>
  <c r="M18" i="3"/>
  <c r="N18" i="3"/>
  <c r="M8" i="3"/>
  <c r="N8" i="3"/>
  <c r="M9" i="3"/>
  <c r="N9" i="3"/>
  <c r="M10" i="3"/>
  <c r="N10" i="3"/>
  <c r="M13" i="3"/>
  <c r="N13" i="3"/>
  <c r="M14" i="3"/>
  <c r="N14" i="3"/>
  <c r="G5" i="3"/>
  <c r="G6" i="3"/>
  <c r="G7" i="3"/>
  <c r="G8" i="3"/>
  <c r="G9" i="3"/>
  <c r="G10" i="3"/>
  <c r="G11" i="3"/>
  <c r="G12" i="3"/>
  <c r="G13" i="3"/>
  <c r="G14" i="3"/>
  <c r="J13" i="3"/>
  <c r="P13" i="3" s="1"/>
  <c r="I13" i="3"/>
  <c r="H15" i="3"/>
  <c r="I15" i="3" s="1"/>
  <c r="J15" i="3" s="1"/>
  <c r="H14" i="3"/>
  <c r="H13" i="3"/>
  <c r="H12" i="3"/>
  <c r="I12" i="3" s="1"/>
  <c r="J12" i="3" s="1"/>
  <c r="H11" i="3"/>
  <c r="H10" i="3"/>
  <c r="I10" i="3" s="1"/>
  <c r="J10" i="3" s="1"/>
  <c r="P10" i="3" s="1"/>
  <c r="H9" i="3"/>
  <c r="H8" i="3"/>
  <c r="I8" i="3" s="1"/>
  <c r="J8" i="3" s="1"/>
  <c r="P8" i="3" s="1"/>
  <c r="H7" i="3"/>
  <c r="H6" i="3"/>
  <c r="H5" i="3"/>
  <c r="I1" i="3" l="1"/>
  <c r="G1" i="3"/>
  <c r="M17" i="3"/>
  <c r="N17" i="3" s="1"/>
  <c r="I6" i="3"/>
  <c r="J6" i="3" s="1"/>
  <c r="M12" i="3"/>
  <c r="N12" i="3" s="1"/>
  <c r="O12" i="3" s="1"/>
  <c r="P12" i="3" s="1"/>
  <c r="J17" i="3"/>
  <c r="I14" i="3"/>
  <c r="J14" i="3" s="1"/>
  <c r="P14" i="3" s="1"/>
  <c r="M15" i="3"/>
  <c r="N15" i="3" s="1"/>
  <c r="O15" i="3" s="1"/>
  <c r="P15" i="3" s="1"/>
  <c r="I5" i="3"/>
  <c r="I7" i="3"/>
  <c r="I9" i="3"/>
  <c r="J9" i="3" s="1"/>
  <c r="P9" i="3" s="1"/>
  <c r="I11" i="3"/>
  <c r="J11" i="3" s="1"/>
  <c r="M6" i="3" l="1"/>
  <c r="N6" i="3" s="1"/>
  <c r="O6" i="3" s="1"/>
  <c r="P6" i="3" s="1"/>
  <c r="J7" i="3"/>
  <c r="M7" i="3"/>
  <c r="N7" i="3" s="1"/>
  <c r="O17" i="3"/>
  <c r="P17" i="3" s="1"/>
  <c r="M11" i="3"/>
  <c r="N11" i="3" s="1"/>
  <c r="O11" i="3" s="1"/>
  <c r="P11" i="3" s="1"/>
  <c r="J5" i="3"/>
  <c r="M5" i="3"/>
  <c r="N5" i="3" s="1"/>
  <c r="N1" i="3" l="1"/>
  <c r="O7" i="3"/>
  <c r="P7" i="3" s="1"/>
  <c r="O5" i="3"/>
  <c r="P5" i="3" s="1"/>
  <c r="L1" i="3" l="1"/>
</calcChain>
</file>

<file path=xl/sharedStrings.xml><?xml version="1.0" encoding="utf-8"?>
<sst xmlns="http://schemas.openxmlformats.org/spreadsheetml/2006/main" count="253" uniqueCount="115">
  <si>
    <t>参加農業者</t>
    <rPh sb="0" eb="2">
      <t>サンカ</t>
    </rPh>
    <rPh sb="2" eb="5">
      <t>ノウギョウシャ</t>
    </rPh>
    <phoneticPr fontId="1"/>
  </si>
  <si>
    <t>No.</t>
    <phoneticPr fontId="1"/>
  </si>
  <si>
    <t>氏名又は法人名</t>
    <rPh sb="0" eb="2">
      <t>シメイ</t>
    </rPh>
    <rPh sb="2" eb="3">
      <t>マタ</t>
    </rPh>
    <rPh sb="4" eb="6">
      <t>ホウジン</t>
    </rPh>
    <rPh sb="6" eb="7">
      <t>メイ</t>
    </rPh>
    <phoneticPr fontId="1"/>
  </si>
  <si>
    <t>当年の肥料費</t>
    <rPh sb="0" eb="2">
      <t>トウネン</t>
    </rPh>
    <rPh sb="3" eb="5">
      <t>ヒリョウ</t>
    </rPh>
    <rPh sb="5" eb="6">
      <t>ヒ</t>
    </rPh>
    <phoneticPr fontId="1"/>
  </si>
  <si>
    <t>地方自治体支援金</t>
    <rPh sb="0" eb="2">
      <t>チホウ</t>
    </rPh>
    <rPh sb="2" eb="5">
      <t>ジチタイ</t>
    </rPh>
    <rPh sb="5" eb="8">
      <t>シエンキン</t>
    </rPh>
    <phoneticPr fontId="1"/>
  </si>
  <si>
    <t>（算出）</t>
    <rPh sb="1" eb="3">
      <t>サンシュツ</t>
    </rPh>
    <phoneticPr fontId="1"/>
  </si>
  <si>
    <t>金額（入力）</t>
    <rPh sb="0" eb="2">
      <t>キンガク</t>
    </rPh>
    <rPh sb="3" eb="5">
      <t>ニュウリョク</t>
    </rPh>
    <phoneticPr fontId="1"/>
  </si>
  <si>
    <t>高騰率</t>
    <rPh sb="0" eb="2">
      <t>コウトウ</t>
    </rPh>
    <rPh sb="2" eb="3">
      <t>リツ</t>
    </rPh>
    <phoneticPr fontId="1"/>
  </si>
  <si>
    <t>国が提示する係数</t>
    <rPh sb="0" eb="1">
      <t>クニ</t>
    </rPh>
    <rPh sb="2" eb="4">
      <t>テイジ</t>
    </rPh>
    <rPh sb="6" eb="8">
      <t>ケイスウ</t>
    </rPh>
    <phoneticPr fontId="1"/>
  </si>
  <si>
    <t>秋肥</t>
    <rPh sb="0" eb="1">
      <t>アキ</t>
    </rPh>
    <rPh sb="1" eb="2">
      <t>ヒ</t>
    </rPh>
    <phoneticPr fontId="1"/>
  </si>
  <si>
    <t>春肥</t>
    <rPh sb="0" eb="2">
      <t>ハルヒ</t>
    </rPh>
    <phoneticPr fontId="1"/>
  </si>
  <si>
    <t>（引用）</t>
    <rPh sb="1" eb="3">
      <t>インヨウ</t>
    </rPh>
    <phoneticPr fontId="1"/>
  </si>
  <si>
    <t>（選択）</t>
    <rPh sb="1" eb="3">
      <t>センタク</t>
    </rPh>
    <phoneticPr fontId="1"/>
  </si>
  <si>
    <t>前年の肥料費</t>
    <rPh sb="0" eb="2">
      <t>ゼンネン</t>
    </rPh>
    <rPh sb="3" eb="5">
      <t>ヒリョウ</t>
    </rPh>
    <rPh sb="5" eb="6">
      <t>ヒ</t>
    </rPh>
    <phoneticPr fontId="1"/>
  </si>
  <si>
    <t>消費税</t>
    <rPh sb="0" eb="3">
      <t>ショウヒゼイ</t>
    </rPh>
    <phoneticPr fontId="1"/>
  </si>
  <si>
    <t>内税</t>
    <rPh sb="0" eb="2">
      <t>ウチゼイ</t>
    </rPh>
    <phoneticPr fontId="1"/>
  </si>
  <si>
    <t>外税</t>
    <rPh sb="0" eb="2">
      <t>ソトゼイ</t>
    </rPh>
    <phoneticPr fontId="1"/>
  </si>
  <si>
    <t>（税抜）</t>
    <rPh sb="1" eb="2">
      <t>ゼイ</t>
    </rPh>
    <rPh sb="2" eb="3">
      <t>ヌ</t>
    </rPh>
    <phoneticPr fontId="1"/>
  </si>
  <si>
    <t>○</t>
  </si>
  <si>
    <t>○</t>
    <phoneticPr fontId="1"/>
  </si>
  <si>
    <t>×</t>
  </si>
  <si>
    <t>×</t>
    <phoneticPr fontId="1"/>
  </si>
  <si>
    <t>調整額</t>
    <rPh sb="0" eb="2">
      <t>チョウセイ</t>
    </rPh>
    <rPh sb="2" eb="3">
      <t>ガク</t>
    </rPh>
    <phoneticPr fontId="1"/>
  </si>
  <si>
    <t>（確定）</t>
    <rPh sb="1" eb="3">
      <t>カクテイ</t>
    </rPh>
    <phoneticPr fontId="1"/>
  </si>
  <si>
    <t>（計算）</t>
    <rPh sb="1" eb="3">
      <t>ケイサン</t>
    </rPh>
    <phoneticPr fontId="1"/>
  </si>
  <si>
    <t>重複申請</t>
    <rPh sb="0" eb="2">
      <t>チョウフク</t>
    </rPh>
    <rPh sb="2" eb="4">
      <t>シンセイ</t>
    </rPh>
    <phoneticPr fontId="1"/>
  </si>
  <si>
    <t>【集計】</t>
    <rPh sb="1" eb="3">
      <t>シュウケイ</t>
    </rPh>
    <phoneticPr fontId="1"/>
  </si>
  <si>
    <t>消費税</t>
    <rPh sb="0" eb="3">
      <t>ショウヒゼイ</t>
    </rPh>
    <phoneticPr fontId="1"/>
  </si>
  <si>
    <t>（端数処理後）</t>
    <rPh sb="1" eb="3">
      <t>ハスウ</t>
    </rPh>
    <rPh sb="3" eb="5">
      <t>ショリ</t>
    </rPh>
    <rPh sb="5" eb="6">
      <t>ゴ</t>
    </rPh>
    <phoneticPr fontId="1"/>
  </si>
  <si>
    <t>他申請有無</t>
    <rPh sb="0" eb="1">
      <t>ホカ</t>
    </rPh>
    <rPh sb="1" eb="3">
      <t>シンセイ</t>
    </rPh>
    <rPh sb="3" eb="5">
      <t>ウム</t>
    </rPh>
    <phoneticPr fontId="1"/>
  </si>
  <si>
    <t>秋肥/春肥</t>
    <rPh sb="0" eb="1">
      <t>アキ</t>
    </rPh>
    <rPh sb="1" eb="2">
      <t>ヒ</t>
    </rPh>
    <rPh sb="3" eb="4">
      <t>ハル</t>
    </rPh>
    <rPh sb="4" eb="5">
      <t>ヒ</t>
    </rPh>
    <phoneticPr fontId="1"/>
  </si>
  <si>
    <t>（控除済算出）</t>
    <rPh sb="1" eb="3">
      <t>コウジョ</t>
    </rPh>
    <rPh sb="3" eb="4">
      <t>スミ</t>
    </rPh>
    <rPh sb="4" eb="6">
      <t>サンシュツ</t>
    </rPh>
    <phoneticPr fontId="1"/>
  </si>
  <si>
    <t>C列</t>
    <rPh sb="1" eb="2">
      <t>レツ</t>
    </rPh>
    <phoneticPr fontId="1"/>
  </si>
  <si>
    <t>D列</t>
    <rPh sb="1" eb="2">
      <t>レツ</t>
    </rPh>
    <phoneticPr fontId="1"/>
  </si>
  <si>
    <t>秋肥か春肥かを選択。</t>
    <rPh sb="0" eb="1">
      <t>アキ</t>
    </rPh>
    <rPh sb="1" eb="2">
      <t>ヒ</t>
    </rPh>
    <rPh sb="3" eb="5">
      <t>ハルヒ</t>
    </rPh>
    <rPh sb="7" eb="9">
      <t>センタク</t>
    </rPh>
    <phoneticPr fontId="1"/>
  </si>
  <si>
    <t>E列</t>
    <rPh sb="1" eb="2">
      <t>レツ</t>
    </rPh>
    <phoneticPr fontId="1"/>
  </si>
  <si>
    <t>「参加農業者の氏名又は法人・組織名」を入力。</t>
    <rPh sb="1" eb="3">
      <t>サンカ</t>
    </rPh>
    <rPh sb="3" eb="6">
      <t>ノウギョウシャ</t>
    </rPh>
    <rPh sb="7" eb="9">
      <t>シメイ</t>
    </rPh>
    <rPh sb="9" eb="10">
      <t>マタ</t>
    </rPh>
    <rPh sb="11" eb="13">
      <t>ホウジン</t>
    </rPh>
    <rPh sb="14" eb="17">
      <t>ソシキメイ</t>
    </rPh>
    <rPh sb="19" eb="21">
      <t>ニュウリョク</t>
    </rPh>
    <phoneticPr fontId="1"/>
  </si>
  <si>
    <t>F列</t>
    <rPh sb="1" eb="2">
      <t>レツ</t>
    </rPh>
    <phoneticPr fontId="1"/>
  </si>
  <si>
    <t>②</t>
    <phoneticPr fontId="1"/>
  </si>
  <si>
    <t>①</t>
    <phoneticPr fontId="1"/>
  </si>
  <si>
    <t>他の取組実施者への参加の有無を選択（選択肢：○、×）。</t>
    <rPh sb="15" eb="17">
      <t>センタク</t>
    </rPh>
    <rPh sb="18" eb="21">
      <t>センタクシ</t>
    </rPh>
    <phoneticPr fontId="1"/>
  </si>
  <si>
    <t>L列</t>
    <rPh sb="1" eb="2">
      <t>レツ</t>
    </rPh>
    <phoneticPr fontId="1"/>
  </si>
  <si>
    <t>「地方自治体交付金」の有無を選択（選択肢：○、×）。</t>
    <rPh sb="1" eb="3">
      <t>チホウ</t>
    </rPh>
    <rPh sb="3" eb="6">
      <t>ジチタイ</t>
    </rPh>
    <rPh sb="6" eb="9">
      <t>コウフキン</t>
    </rPh>
    <rPh sb="11" eb="13">
      <t>ウム</t>
    </rPh>
    <rPh sb="14" eb="16">
      <t>センタク</t>
    </rPh>
    <rPh sb="17" eb="20">
      <t>センタクシ</t>
    </rPh>
    <phoneticPr fontId="1"/>
  </si>
  <si>
    <t>「地方自治体交付金」の額（円）を入力。</t>
    <rPh sb="1" eb="3">
      <t>チホウ</t>
    </rPh>
    <rPh sb="3" eb="6">
      <t>ジチタイ</t>
    </rPh>
    <rPh sb="6" eb="9">
      <t>コウフキン</t>
    </rPh>
    <rPh sb="11" eb="12">
      <t>ガク</t>
    </rPh>
    <rPh sb="13" eb="14">
      <t>エン</t>
    </rPh>
    <rPh sb="16" eb="18">
      <t>ニュウリョク</t>
    </rPh>
    <phoneticPr fontId="1"/>
  </si>
  <si>
    <t>「当年の肥料費」の額（円）を入力。</t>
    <rPh sb="1" eb="3">
      <t>トウネン</t>
    </rPh>
    <rPh sb="4" eb="6">
      <t>ヒリョウ</t>
    </rPh>
    <rPh sb="6" eb="7">
      <t>ヒ</t>
    </rPh>
    <rPh sb="9" eb="10">
      <t>ガク</t>
    </rPh>
    <rPh sb="11" eb="12">
      <t>エン</t>
    </rPh>
    <rPh sb="14" eb="16">
      <t>ニュウリョク</t>
    </rPh>
    <phoneticPr fontId="1"/>
  </si>
  <si>
    <t>交付された場合は、調整額の控除を行う必要があるため、調整に係る情報を入力してください。（オレンジのセル）</t>
    <rPh sb="16" eb="17">
      <t>オコナ</t>
    </rPh>
    <rPh sb="18" eb="20">
      <t>ヒツヨウ</t>
    </rPh>
    <rPh sb="26" eb="28">
      <t>チョウセイ</t>
    </rPh>
    <rPh sb="29" eb="30">
      <t>カカ</t>
    </rPh>
    <rPh sb="31" eb="33">
      <t>ジョウホウ</t>
    </rPh>
    <rPh sb="34" eb="36">
      <t>ニュウリョク</t>
    </rPh>
    <phoneticPr fontId="1"/>
  </si>
  <si>
    <t>③</t>
    <phoneticPr fontId="1"/>
  </si>
  <si>
    <t>※</t>
    <phoneticPr fontId="1"/>
  </si>
  <si>
    <t>「地方自治体交付金」の利用がない場合、×でも空欄でも同様に計算されます。</t>
    <rPh sb="1" eb="3">
      <t>チホウ</t>
    </rPh>
    <rPh sb="3" eb="6">
      <t>ジチタイ</t>
    </rPh>
    <rPh sb="6" eb="9">
      <t>コウフキン</t>
    </rPh>
    <rPh sb="11" eb="13">
      <t>リヨウ</t>
    </rPh>
    <rPh sb="16" eb="18">
      <t>バアイ</t>
    </rPh>
    <rPh sb="22" eb="24">
      <t>クウラン</t>
    </rPh>
    <rPh sb="26" eb="28">
      <t>ドウヨウ</t>
    </rPh>
    <rPh sb="29" eb="31">
      <t>ケイサン</t>
    </rPh>
    <phoneticPr fontId="1"/>
  </si>
  <si>
    <t>【東京都版】肥料価格高騰対策事業　支援金算出ツール　取扱説明書</t>
    <rPh sb="1" eb="3">
      <t>トウキョウ</t>
    </rPh>
    <rPh sb="3" eb="4">
      <t>ト</t>
    </rPh>
    <rPh sb="4" eb="5">
      <t>バン</t>
    </rPh>
    <rPh sb="6" eb="8">
      <t>ヒリョウ</t>
    </rPh>
    <rPh sb="8" eb="10">
      <t>カカク</t>
    </rPh>
    <rPh sb="10" eb="12">
      <t>コウトウ</t>
    </rPh>
    <rPh sb="12" eb="14">
      <t>タイサク</t>
    </rPh>
    <rPh sb="14" eb="16">
      <t>ジギョウ</t>
    </rPh>
    <rPh sb="17" eb="20">
      <t>シエンキン</t>
    </rPh>
    <rPh sb="20" eb="22">
      <t>サンシュツ</t>
    </rPh>
    <rPh sb="26" eb="28">
      <t>トリアツカイ</t>
    </rPh>
    <rPh sb="28" eb="31">
      <t>セツメイショ</t>
    </rPh>
    <phoneticPr fontId="1"/>
  </si>
  <si>
    <t>(単独)支援予定額</t>
    <rPh sb="1" eb="3">
      <t>タンドク</t>
    </rPh>
    <rPh sb="4" eb="6">
      <t>シエン</t>
    </rPh>
    <rPh sb="6" eb="8">
      <t>ヨテイ</t>
    </rPh>
    <rPh sb="8" eb="9">
      <t>ガク</t>
    </rPh>
    <phoneticPr fontId="1"/>
  </si>
  <si>
    <t>支援予定額</t>
    <rPh sb="0" eb="2">
      <t>シエン</t>
    </rPh>
    <rPh sb="2" eb="4">
      <t>ヨテイ</t>
    </rPh>
    <rPh sb="4" eb="5">
      <t>ガク</t>
    </rPh>
    <phoneticPr fontId="1"/>
  </si>
  <si>
    <t>(併用)支援予定額</t>
    <rPh sb="1" eb="3">
      <t>ヘイヨウ</t>
    </rPh>
    <rPh sb="4" eb="6">
      <t>シエン</t>
    </rPh>
    <rPh sb="6" eb="8">
      <t>ヨテイ</t>
    </rPh>
    <rPh sb="8" eb="9">
      <t>ガク</t>
    </rPh>
    <phoneticPr fontId="1"/>
  </si>
  <si>
    <t>支援予定額合計</t>
    <rPh sb="0" eb="2">
      <t>シエン</t>
    </rPh>
    <rPh sb="2" eb="4">
      <t>ヨテイ</t>
    </rPh>
    <rPh sb="4" eb="5">
      <t>ガク</t>
    </rPh>
    <rPh sb="5" eb="7">
      <t>ゴウケイ</t>
    </rPh>
    <phoneticPr fontId="1"/>
  </si>
  <si>
    <t>当年の肥料費合計</t>
    <rPh sb="0" eb="2">
      <t>トウネン</t>
    </rPh>
    <rPh sb="3" eb="5">
      <t>ヒリョウ</t>
    </rPh>
    <rPh sb="5" eb="6">
      <t>ヒ</t>
    </rPh>
    <rPh sb="6" eb="8">
      <t>ゴウケイ</t>
    </rPh>
    <phoneticPr fontId="1"/>
  </si>
  <si>
    <t>選択入力の場合、入力するセルを選択するとプルダウンで選択肢が表示されます。</t>
    <rPh sb="0" eb="2">
      <t>センタク</t>
    </rPh>
    <rPh sb="2" eb="4">
      <t>ニュウリョク</t>
    </rPh>
    <rPh sb="5" eb="7">
      <t>バアイ</t>
    </rPh>
    <rPh sb="8" eb="10">
      <t>ニュウリョク</t>
    </rPh>
    <rPh sb="15" eb="17">
      <t>センタク</t>
    </rPh>
    <rPh sb="26" eb="29">
      <t>センタクシ</t>
    </rPh>
    <rPh sb="30" eb="32">
      <t>ヒョウジ</t>
    </rPh>
    <phoneticPr fontId="1"/>
  </si>
  <si>
    <t>1行目の青いセルに、「当年の肥料費」「支援予定額」の合計額が秋肥、春肥に分けてそれぞれ算出されます。</t>
    <rPh sb="1" eb="3">
      <t>ギョウメ</t>
    </rPh>
    <rPh sb="4" eb="5">
      <t>アオ</t>
    </rPh>
    <rPh sb="11" eb="13">
      <t>トウネン</t>
    </rPh>
    <rPh sb="14" eb="16">
      <t>ヒリョウ</t>
    </rPh>
    <rPh sb="16" eb="17">
      <t>ヒ</t>
    </rPh>
    <rPh sb="19" eb="21">
      <t>シエン</t>
    </rPh>
    <rPh sb="21" eb="23">
      <t>ヨテイ</t>
    </rPh>
    <rPh sb="23" eb="24">
      <t>ガク</t>
    </rPh>
    <rPh sb="26" eb="28">
      <t>ゴウケイ</t>
    </rPh>
    <rPh sb="28" eb="29">
      <t>ガク</t>
    </rPh>
    <rPh sb="30" eb="31">
      <t>アキ</t>
    </rPh>
    <rPh sb="31" eb="32">
      <t>ヒ</t>
    </rPh>
    <rPh sb="33" eb="35">
      <t>ハルヒ</t>
    </rPh>
    <rPh sb="36" eb="37">
      <t>ワ</t>
    </rPh>
    <rPh sb="43" eb="45">
      <t>サンシュツ</t>
    </rPh>
    <phoneticPr fontId="1"/>
  </si>
  <si>
    <t>※　本シートは隠しシートとする予定です。</t>
    <rPh sb="2" eb="3">
      <t>ホン</t>
    </rPh>
    <rPh sb="7" eb="8">
      <t>カク</t>
    </rPh>
    <rPh sb="15" eb="17">
      <t>ヨテイ</t>
    </rPh>
    <phoneticPr fontId="1"/>
  </si>
  <si>
    <t>※　入力が必要なセル以外は保護をかける予定です。</t>
    <rPh sb="2" eb="4">
      <t>ニュウリョク</t>
    </rPh>
    <rPh sb="5" eb="7">
      <t>ヒツヨウ</t>
    </rPh>
    <rPh sb="10" eb="12">
      <t>イガイ</t>
    </rPh>
    <rPh sb="13" eb="15">
      <t>ホゴ</t>
    </rPh>
    <rPh sb="19" eb="21">
      <t>ヨテイ</t>
    </rPh>
    <phoneticPr fontId="1"/>
  </si>
  <si>
    <t>様式第１－２号（業務方法書）</t>
    <rPh sb="0" eb="2">
      <t>ヨウシキ</t>
    </rPh>
    <rPh sb="2" eb="3">
      <t>ダイ</t>
    </rPh>
    <rPh sb="6" eb="7">
      <t>ゴウ</t>
    </rPh>
    <phoneticPr fontId="7"/>
  </si>
  <si>
    <t>肥料価格高騰対策事業　参加農業者名簿</t>
    <rPh sb="0" eb="2">
      <t>ヒリョウ</t>
    </rPh>
    <rPh sb="2" eb="4">
      <t>カカク</t>
    </rPh>
    <rPh sb="4" eb="6">
      <t>コウトウ</t>
    </rPh>
    <rPh sb="6" eb="8">
      <t>タイサク</t>
    </rPh>
    <rPh sb="8" eb="10">
      <t>ジギョウ</t>
    </rPh>
    <rPh sb="11" eb="13">
      <t>サンカ</t>
    </rPh>
    <rPh sb="13" eb="16">
      <t>ノウギョウシャ</t>
    </rPh>
    <rPh sb="16" eb="18">
      <t>メイボ</t>
    </rPh>
    <phoneticPr fontId="7"/>
  </si>
  <si>
    <t>No.</t>
    <phoneticPr fontId="7"/>
  </si>
  <si>
    <t>参加農業者</t>
    <rPh sb="0" eb="2">
      <t>サンカ</t>
    </rPh>
    <rPh sb="2" eb="5">
      <t>ノウギョウシャ</t>
    </rPh>
    <phoneticPr fontId="7"/>
  </si>
  <si>
    <t>支援予定額（円）</t>
    <rPh sb="4" eb="5">
      <t>ガク</t>
    </rPh>
    <rPh sb="6" eb="7">
      <t>エン</t>
    </rPh>
    <phoneticPr fontId="7"/>
  </si>
  <si>
    <t>氏名
又は
法人・組織名</t>
    <rPh sb="0" eb="1">
      <t>ウジ</t>
    </rPh>
    <rPh sb="1" eb="2">
      <t>ナ</t>
    </rPh>
    <rPh sb="3" eb="4">
      <t>マタ</t>
    </rPh>
    <rPh sb="6" eb="8">
      <t>ホウジン</t>
    </rPh>
    <rPh sb="9" eb="12">
      <t>ソシキメイ</t>
    </rPh>
    <phoneticPr fontId="7"/>
  </si>
  <si>
    <t>※他の取組実施者にも参加している場合は〇をつける</t>
    <rPh sb="1" eb="2">
      <t>タ</t>
    </rPh>
    <rPh sb="3" eb="5">
      <t>トリクミ</t>
    </rPh>
    <rPh sb="5" eb="8">
      <t>ジッシシャ</t>
    </rPh>
    <rPh sb="10" eb="12">
      <t>サンカ</t>
    </rPh>
    <rPh sb="16" eb="18">
      <t>バアイ</t>
    </rPh>
    <phoneticPr fontId="7"/>
  </si>
  <si>
    <t>秋用肥料（令和４年６月～令和４年10月購入分）</t>
    <rPh sb="0" eb="2">
      <t>アキヨウ</t>
    </rPh>
    <rPh sb="2" eb="4">
      <t>ヒリョウ</t>
    </rPh>
    <rPh sb="5" eb="7">
      <t>レイワ</t>
    </rPh>
    <rPh sb="8" eb="9">
      <t>ネン</t>
    </rPh>
    <rPh sb="10" eb="11">
      <t>ガツ</t>
    </rPh>
    <rPh sb="12" eb="14">
      <t>レイワ</t>
    </rPh>
    <rPh sb="15" eb="16">
      <t>ネン</t>
    </rPh>
    <rPh sb="18" eb="19">
      <t>ガツ</t>
    </rPh>
    <rPh sb="19" eb="21">
      <t>コウニュウ</t>
    </rPh>
    <rPh sb="21" eb="22">
      <t>ブン</t>
    </rPh>
    <phoneticPr fontId="7"/>
  </si>
  <si>
    <t>春用肥料（令和４年11月～令和５年５月購入分）</t>
    <rPh sb="0" eb="1">
      <t>ハル</t>
    </rPh>
    <rPh sb="1" eb="2">
      <t>ヨウ</t>
    </rPh>
    <rPh sb="2" eb="4">
      <t>ヒリョウ</t>
    </rPh>
    <rPh sb="5" eb="7">
      <t>レイワ</t>
    </rPh>
    <rPh sb="8" eb="9">
      <t>ネン</t>
    </rPh>
    <rPh sb="11" eb="12">
      <t>ガツ</t>
    </rPh>
    <rPh sb="13" eb="15">
      <t>レイワ</t>
    </rPh>
    <rPh sb="16" eb="17">
      <t>ネン</t>
    </rPh>
    <rPh sb="18" eb="19">
      <t>ガツ</t>
    </rPh>
    <rPh sb="19" eb="21">
      <t>コウニュウ</t>
    </rPh>
    <rPh sb="21" eb="22">
      <t>ブン</t>
    </rPh>
    <phoneticPr fontId="7"/>
  </si>
  <si>
    <t>総合計</t>
    <rPh sb="0" eb="1">
      <t>ソウ</t>
    </rPh>
    <rPh sb="1" eb="3">
      <t>ゴウケイ</t>
    </rPh>
    <phoneticPr fontId="7"/>
  </si>
  <si>
    <t>当年の肥料費</t>
    <rPh sb="0" eb="1">
      <t>ア</t>
    </rPh>
    <rPh sb="1" eb="2">
      <t>ネン</t>
    </rPh>
    <rPh sb="3" eb="5">
      <t>ヒリョウ</t>
    </rPh>
    <rPh sb="5" eb="6">
      <t>ヒ</t>
    </rPh>
    <phoneticPr fontId="7"/>
  </si>
  <si>
    <t>支援予定額</t>
    <phoneticPr fontId="7"/>
  </si>
  <si>
    <t>集計</t>
    <rPh sb="0" eb="2">
      <t>シュウケイ</t>
    </rPh>
    <phoneticPr fontId="7"/>
  </si>
  <si>
    <t>－</t>
    <phoneticPr fontId="7"/>
  </si>
  <si>
    <t>（注）</t>
    <phoneticPr fontId="7"/>
  </si>
  <si>
    <t>１</t>
    <phoneticPr fontId="7"/>
  </si>
  <si>
    <t>　「肥料価格高騰対策事業取組計画書」の添付資料として使用する場合は、当年の肥料費は、秋用肥料については令和４年６月～10月、春用肥料については令和４年11月～令和５年５月に発注したことを証明する書類（注文票等）と、参加農業者が肥料費を支払ったことを証明する書類（領収書等）または支払い義務が生じていることを示す書類（請求書等）を提出すること。
　なお、肥料の種類、数量、購入費が記載されているものに限る。</t>
    <rPh sb="14" eb="16">
      <t>ケイカク</t>
    </rPh>
    <rPh sb="34" eb="35">
      <t>ア</t>
    </rPh>
    <rPh sb="79" eb="81">
      <t>レイワ</t>
    </rPh>
    <rPh sb="82" eb="83">
      <t>ネン</t>
    </rPh>
    <rPh sb="84" eb="85">
      <t>ガツ</t>
    </rPh>
    <rPh sb="86" eb="88">
      <t>ハッチュウ</t>
    </rPh>
    <rPh sb="93" eb="95">
      <t>ショウメイ</t>
    </rPh>
    <rPh sb="97" eb="99">
      <t>ショルイ</t>
    </rPh>
    <rPh sb="100" eb="103">
      <t>チュウモンヒョウ</t>
    </rPh>
    <rPh sb="103" eb="104">
      <t>ナド</t>
    </rPh>
    <phoneticPr fontId="7"/>
  </si>
  <si>
    <t>２</t>
  </si>
  <si>
    <t>　支援予定額の算出方法は下記のとおりとする。
支援予定額＝｛（当年の肥料費）－（当年の肥料費）÷（高騰率）÷0.9｝×0.7
　ただし、当年における肥料コスト上昇に対して、都道府県及び市町村から支援金（以下「地方自治体支援金」という。）が交付されている場合にあっては、この交付額から以下の算定式により算出される調整額を控除したものを支援予定額とする。
　なお、調整額が負の数の場合は、調整額は０とする。また支援金が交付されている旨、備考欄に記載する。
（調整額）＝（地方自治体支援金）－｛（当年の肥料費－前年の肥料費）×0.3｝</t>
    <rPh sb="1" eb="3">
      <t>シエン</t>
    </rPh>
    <rPh sb="3" eb="6">
      <t>ヨテイガク</t>
    </rPh>
    <rPh sb="25" eb="28">
      <t>ヨテイガク</t>
    </rPh>
    <rPh sb="31" eb="32">
      <t>ア</t>
    </rPh>
    <rPh sb="32" eb="33">
      <t>ネン</t>
    </rPh>
    <rPh sb="34" eb="37">
      <t>ヒリョウヒ</t>
    </rPh>
    <rPh sb="40" eb="41">
      <t>ア</t>
    </rPh>
    <rPh sb="41" eb="42">
      <t>ネン</t>
    </rPh>
    <rPh sb="43" eb="46">
      <t>ヒリョウヒ</t>
    </rPh>
    <rPh sb="49" eb="52">
      <t>コウトウリツ</t>
    </rPh>
    <rPh sb="69" eb="70">
      <t>ア</t>
    </rPh>
    <rPh sb="167" eb="171">
      <t>シエンヨテイ</t>
    </rPh>
    <rPh sb="246" eb="247">
      <t>ア</t>
    </rPh>
    <phoneticPr fontId="7"/>
  </si>
  <si>
    <t>３</t>
  </si>
  <si>
    <t>　「肥料価格高騰対策事業取組実績報告書」の添付資料として使用する場合は、「支援予定額」を「支援額」とする。</t>
    <phoneticPr fontId="7"/>
  </si>
  <si>
    <t>４</t>
  </si>
  <si>
    <t>　適宜、行を追加すること。</t>
    <phoneticPr fontId="7"/>
  </si>
  <si>
    <t>５</t>
  </si>
  <si>
    <t>　表中に十分に記載できない場合には、別紙で提出すること。</t>
  </si>
  <si>
    <t>※本ファイルは仮バージョンです。本申請用として使用できませんのでご注意ください。</t>
    <rPh sb="1" eb="2">
      <t>ホン</t>
    </rPh>
    <rPh sb="7" eb="8">
      <t>カリ</t>
    </rPh>
    <rPh sb="16" eb="17">
      <t>ホン</t>
    </rPh>
    <rPh sb="17" eb="20">
      <t>シンセイヨウ</t>
    </rPh>
    <rPh sb="23" eb="25">
      <t>シヨウ</t>
    </rPh>
    <rPh sb="33" eb="35">
      <t>チュウイ</t>
    </rPh>
    <phoneticPr fontId="1"/>
  </si>
  <si>
    <t>肥料価格高騰率（I列）は「秋肥/春肥」を選択すると自動で表示されます。</t>
    <rPh sb="0" eb="2">
      <t>ヒリョウ</t>
    </rPh>
    <rPh sb="2" eb="4">
      <t>カカク</t>
    </rPh>
    <rPh sb="4" eb="6">
      <t>コウトウ</t>
    </rPh>
    <rPh sb="6" eb="7">
      <t>リツ</t>
    </rPh>
    <rPh sb="9" eb="10">
      <t>レツ</t>
    </rPh>
    <rPh sb="13" eb="14">
      <t>アキ</t>
    </rPh>
    <rPh sb="14" eb="15">
      <t>ヒ</t>
    </rPh>
    <rPh sb="16" eb="18">
      <t>ハルヒ</t>
    </rPh>
    <rPh sb="20" eb="22">
      <t>センタク</t>
    </rPh>
    <rPh sb="25" eb="27">
      <t>ジドウ</t>
    </rPh>
    <rPh sb="28" eb="30">
      <t>ヒョウジ</t>
    </rPh>
    <phoneticPr fontId="1"/>
  </si>
  <si>
    <t>立川　太郎</t>
    <rPh sb="0" eb="2">
      <t>タチカワ</t>
    </rPh>
    <rPh sb="3" eb="5">
      <t>タロウ</t>
    </rPh>
    <phoneticPr fontId="2"/>
  </si>
  <si>
    <t>新宿　次郎</t>
    <rPh sb="0" eb="2">
      <t>シンジュク</t>
    </rPh>
    <rPh sb="3" eb="5">
      <t>ジロウ</t>
    </rPh>
    <phoneticPr fontId="2"/>
  </si>
  <si>
    <t>町田　花子</t>
    <rPh sb="0" eb="2">
      <t>マチダ</t>
    </rPh>
    <rPh sb="3" eb="5">
      <t>ハナコ</t>
    </rPh>
    <phoneticPr fontId="2"/>
  </si>
  <si>
    <t>稲城　三郎</t>
    <rPh sb="0" eb="2">
      <t>イナギ</t>
    </rPh>
    <rPh sb="3" eb="5">
      <t>サブロウ</t>
    </rPh>
    <phoneticPr fontId="2"/>
  </si>
  <si>
    <t>羽村　一郎</t>
    <rPh sb="0" eb="2">
      <t>ハムラ</t>
    </rPh>
    <rPh sb="3" eb="5">
      <t>イチロウ</t>
    </rPh>
    <phoneticPr fontId="2"/>
  </si>
  <si>
    <t>表示</t>
    <rPh sb="0" eb="2">
      <t>ヒョウジ</t>
    </rPh>
    <phoneticPr fontId="1"/>
  </si>
  <si>
    <t>○</t>
    <phoneticPr fontId="1"/>
  </si>
  <si>
    <t>B列</t>
    <rPh sb="1" eb="2">
      <t>レツ</t>
    </rPh>
    <phoneticPr fontId="1"/>
  </si>
  <si>
    <t>K列</t>
    <rPh sb="1" eb="2">
      <t>レツ</t>
    </rPh>
    <phoneticPr fontId="1"/>
  </si>
  <si>
    <t>M列～P列は自動計算されます。</t>
    <rPh sb="1" eb="2">
      <t>レツ</t>
    </rPh>
    <rPh sb="4" eb="5">
      <t>レツ</t>
    </rPh>
    <rPh sb="6" eb="8">
      <t>ジドウ</t>
    </rPh>
    <rPh sb="8" eb="10">
      <t>ケイサン</t>
    </rPh>
    <phoneticPr fontId="1"/>
  </si>
  <si>
    <t>G列～J列、P列は自動計算されます。</t>
    <rPh sb="1" eb="2">
      <t>レツ</t>
    </rPh>
    <rPh sb="4" eb="5">
      <t>レツ</t>
    </rPh>
    <rPh sb="7" eb="8">
      <t>レツ</t>
    </rPh>
    <rPh sb="9" eb="11">
      <t>ジドウ</t>
    </rPh>
    <rPh sb="11" eb="13">
      <t>ケイサン</t>
    </rPh>
    <phoneticPr fontId="1"/>
  </si>
  <si>
    <t>④</t>
    <phoneticPr fontId="1"/>
  </si>
  <si>
    <t>【算出ツールタブ】支援金の算出に係る基本情報入力してください。（グリーンのセル）</t>
    <rPh sb="1" eb="3">
      <t>サンシュツ</t>
    </rPh>
    <phoneticPr fontId="1"/>
  </si>
  <si>
    <t>【算出ツールタブ】当年における肥料コスト上昇に対して、都道府県及び市町村から支援金（「地方自治体支援金」と呼びます）が</t>
    <rPh sb="1" eb="3">
      <t>サンシュツ</t>
    </rPh>
    <rPh sb="9" eb="11">
      <t>トウネン</t>
    </rPh>
    <rPh sb="15" eb="17">
      <t>ヒリョウ</t>
    </rPh>
    <rPh sb="20" eb="22">
      <t>ジョウショウ</t>
    </rPh>
    <rPh sb="23" eb="24">
      <t>タイ</t>
    </rPh>
    <rPh sb="27" eb="31">
      <t>トドウフケン</t>
    </rPh>
    <rPh sb="31" eb="32">
      <t>オヨ</t>
    </rPh>
    <rPh sb="33" eb="36">
      <t>シチョウソン</t>
    </rPh>
    <rPh sb="38" eb="41">
      <t>シエンキン</t>
    </rPh>
    <rPh sb="43" eb="45">
      <t>チホウ</t>
    </rPh>
    <rPh sb="45" eb="48">
      <t>ジチタイ</t>
    </rPh>
    <rPh sb="48" eb="51">
      <t>シエンキン</t>
    </rPh>
    <rPh sb="53" eb="54">
      <t>ヨ</t>
    </rPh>
    <phoneticPr fontId="1"/>
  </si>
  <si>
    <t>【算出ツールタブ】「地方自治体交付金」の利用を加味した参加農業者ごとの支援予定額は「Q列」に自動計算されます。（黄色のセル）</t>
    <rPh sb="1" eb="3">
      <t>サンシュツ</t>
    </rPh>
    <rPh sb="10" eb="12">
      <t>チホウ</t>
    </rPh>
    <rPh sb="12" eb="15">
      <t>ジチタイ</t>
    </rPh>
    <rPh sb="15" eb="18">
      <t>コウフキン</t>
    </rPh>
    <rPh sb="20" eb="22">
      <t>リヨウ</t>
    </rPh>
    <rPh sb="23" eb="25">
      <t>カミ</t>
    </rPh>
    <rPh sb="27" eb="29">
      <t>サンカ</t>
    </rPh>
    <rPh sb="29" eb="32">
      <t>ノウギョウシャ</t>
    </rPh>
    <rPh sb="35" eb="37">
      <t>シエン</t>
    </rPh>
    <rPh sb="37" eb="39">
      <t>ヨテイ</t>
    </rPh>
    <rPh sb="39" eb="40">
      <t>ガク</t>
    </rPh>
    <rPh sb="43" eb="44">
      <t>レツ</t>
    </rPh>
    <rPh sb="46" eb="48">
      <t>ジドウ</t>
    </rPh>
    <rPh sb="48" eb="50">
      <t>ケイサン</t>
    </rPh>
    <rPh sb="56" eb="58">
      <t>キイロ</t>
    </rPh>
    <phoneticPr fontId="1"/>
  </si>
  <si>
    <t>【業務方法書様式第1-2号タブ】</t>
    <rPh sb="1" eb="3">
      <t>ギョウム</t>
    </rPh>
    <rPh sb="3" eb="5">
      <t>ホウホウ</t>
    </rPh>
    <rPh sb="5" eb="6">
      <t>ショ</t>
    </rPh>
    <rPh sb="6" eb="8">
      <t>ヨウシキ</t>
    </rPh>
    <rPh sb="8" eb="9">
      <t>ダイ</t>
    </rPh>
    <rPh sb="12" eb="13">
      <t>ゴウ</t>
    </rPh>
    <phoneticPr fontId="1"/>
  </si>
  <si>
    <t>「参加農業者の氏名又は法人・組織名」（B列）、他の取組実施者への参加の有無（C列）は手動で入力します。</t>
    <rPh sb="1" eb="3">
      <t>サンカ</t>
    </rPh>
    <rPh sb="3" eb="6">
      <t>ノウギョウシャ</t>
    </rPh>
    <rPh sb="7" eb="9">
      <t>シメイ</t>
    </rPh>
    <rPh sb="9" eb="10">
      <t>マタ</t>
    </rPh>
    <rPh sb="11" eb="13">
      <t>ホウジン</t>
    </rPh>
    <rPh sb="14" eb="17">
      <t>ソシキメイ</t>
    </rPh>
    <rPh sb="20" eb="21">
      <t>レツ</t>
    </rPh>
    <rPh sb="39" eb="40">
      <t>レツ</t>
    </rPh>
    <rPh sb="42" eb="44">
      <t>シュドウ</t>
    </rPh>
    <rPh sb="45" eb="47">
      <t>ニュウリョク</t>
    </rPh>
    <phoneticPr fontId="1"/>
  </si>
  <si>
    <t>※</t>
    <phoneticPr fontId="1"/>
  </si>
  <si>
    <t>確認の際、D3（秋肥/春肥）セルの▽を押し、チェックボックスを「秋肥」のみとすると、「秋肥」が抽出されて表示されます（春肥の同様です）。</t>
    <rPh sb="0" eb="2">
      <t>カクニン</t>
    </rPh>
    <rPh sb="3" eb="4">
      <t>サイ</t>
    </rPh>
    <rPh sb="8" eb="9">
      <t>アキ</t>
    </rPh>
    <rPh sb="9" eb="10">
      <t>ヒ</t>
    </rPh>
    <rPh sb="11" eb="13">
      <t>ハルヒ</t>
    </rPh>
    <rPh sb="19" eb="20">
      <t>オ</t>
    </rPh>
    <rPh sb="32" eb="33">
      <t>アキ</t>
    </rPh>
    <rPh sb="33" eb="34">
      <t>ヒ</t>
    </rPh>
    <rPh sb="43" eb="44">
      <t>アキ</t>
    </rPh>
    <rPh sb="44" eb="45">
      <t>ヒ</t>
    </rPh>
    <rPh sb="47" eb="49">
      <t>チュウシュツ</t>
    </rPh>
    <rPh sb="52" eb="54">
      <t>ヒョウジ</t>
    </rPh>
    <rPh sb="59" eb="61">
      <t>ハルヒ</t>
    </rPh>
    <rPh sb="62" eb="64">
      <t>ドウヨウ</t>
    </rPh>
    <phoneticPr fontId="1"/>
  </si>
  <si>
    <t>D列～G列（秋肥、春肥それぞれの当年の肥料費及び支援予定額）は【算出ツールタブ】から引用され、自動で入力します。</t>
    <rPh sb="1" eb="2">
      <t>レツ</t>
    </rPh>
    <rPh sb="4" eb="5">
      <t>レツ</t>
    </rPh>
    <rPh sb="6" eb="7">
      <t>アキ</t>
    </rPh>
    <rPh sb="7" eb="8">
      <t>ヒ</t>
    </rPh>
    <rPh sb="9" eb="11">
      <t>ハルヒ</t>
    </rPh>
    <rPh sb="16" eb="18">
      <t>トウネン</t>
    </rPh>
    <rPh sb="19" eb="21">
      <t>ヒリョウ</t>
    </rPh>
    <rPh sb="21" eb="22">
      <t>ヒ</t>
    </rPh>
    <rPh sb="22" eb="23">
      <t>オヨ</t>
    </rPh>
    <rPh sb="24" eb="26">
      <t>シエン</t>
    </rPh>
    <rPh sb="26" eb="28">
      <t>ヨテイ</t>
    </rPh>
    <rPh sb="28" eb="29">
      <t>ガク</t>
    </rPh>
    <rPh sb="32" eb="34">
      <t>サンシュツ</t>
    </rPh>
    <rPh sb="42" eb="44">
      <t>インヨウ</t>
    </rPh>
    <rPh sb="47" eb="49">
      <t>ジドウ</t>
    </rPh>
    <rPh sb="50" eb="52">
      <t>ニュウリョク</t>
    </rPh>
    <phoneticPr fontId="1"/>
  </si>
  <si>
    <t>H列（農業者ごとの支援予定額の合計）、107行（集計）は自動で算出します。</t>
    <rPh sb="1" eb="2">
      <t>レツ</t>
    </rPh>
    <rPh sb="3" eb="6">
      <t>ノウギョウシャ</t>
    </rPh>
    <rPh sb="9" eb="11">
      <t>シエン</t>
    </rPh>
    <rPh sb="11" eb="13">
      <t>ヨテイ</t>
    </rPh>
    <rPh sb="13" eb="14">
      <t>ガク</t>
    </rPh>
    <rPh sb="15" eb="17">
      <t>ゴウケイ</t>
    </rPh>
    <rPh sb="22" eb="23">
      <t>ギョウ</t>
    </rPh>
    <rPh sb="24" eb="26">
      <t>シュウケイ</t>
    </rPh>
    <rPh sb="28" eb="30">
      <t>ジドウ</t>
    </rPh>
    <rPh sb="31" eb="33">
      <t>サンシュツ</t>
    </rPh>
    <phoneticPr fontId="1"/>
  </si>
  <si>
    <t>⑤</t>
    <phoneticPr fontId="1"/>
  </si>
  <si>
    <t>表示（K1セル）の▽を押し、「○」のみを選択すると、入力された農業者のみの表が完成します。</t>
    <rPh sb="0" eb="2">
      <t>ヒョウジ</t>
    </rPh>
    <rPh sb="11" eb="12">
      <t>オ</t>
    </rPh>
    <rPh sb="20" eb="22">
      <t>センタク</t>
    </rPh>
    <rPh sb="26" eb="28">
      <t>ニュウリョク</t>
    </rPh>
    <rPh sb="31" eb="34">
      <t>ノウギョウシャ</t>
    </rPh>
    <rPh sb="37" eb="38">
      <t>ヒョウ</t>
    </rPh>
    <rPh sb="39" eb="41">
      <t>カンセイ</t>
    </rPh>
    <phoneticPr fontId="1"/>
  </si>
  <si>
    <t>東京　都恵子</t>
    <rPh sb="0" eb="2">
      <t>トウキョウ</t>
    </rPh>
    <rPh sb="3" eb="4">
      <t>ミヤコ</t>
    </rPh>
    <rPh sb="4" eb="6">
      <t>ケイコ</t>
    </rPh>
    <phoneticPr fontId="1"/>
  </si>
  <si>
    <t>※本ファイルは「秋肥」バージョンです。春肥については高騰率発表後に改めてお知らせします。</t>
    <rPh sb="1" eb="2">
      <t>ホン</t>
    </rPh>
    <rPh sb="8" eb="9">
      <t>アキ</t>
    </rPh>
    <rPh sb="9" eb="10">
      <t>ヒ</t>
    </rPh>
    <rPh sb="19" eb="21">
      <t>ハルヒ</t>
    </rPh>
    <rPh sb="26" eb="28">
      <t>コウトウ</t>
    </rPh>
    <rPh sb="28" eb="29">
      <t>リツ</t>
    </rPh>
    <rPh sb="29" eb="31">
      <t>ハッピョウ</t>
    </rPh>
    <rPh sb="31" eb="32">
      <t>ゴ</t>
    </rPh>
    <rPh sb="33" eb="34">
      <t>アラタ</t>
    </rPh>
    <rPh sb="37" eb="38">
      <t>シ</t>
    </rPh>
    <phoneticPr fontId="1"/>
  </si>
  <si>
    <t>国から春肥の高騰率が提示されましたら、秋肥・春肥共用版を配布いたします。</t>
    <rPh sb="3" eb="5">
      <t>ハルヒ</t>
    </rPh>
    <rPh sb="6" eb="8">
      <t>コウトウ</t>
    </rPh>
    <rPh sb="8" eb="9">
      <t>リツ</t>
    </rPh>
    <rPh sb="19" eb="20">
      <t>アキ</t>
    </rPh>
    <rPh sb="20" eb="21">
      <t>ヒ</t>
    </rPh>
    <rPh sb="22" eb="24">
      <t>ハルヒ</t>
    </rPh>
    <rPh sb="24" eb="26">
      <t>キョウヨウ</t>
    </rPh>
    <phoneticPr fontId="1"/>
  </si>
  <si>
    <t>「当年の肥料費」の消費税が内税か外税かを選択（選択肢：内税、外税）→選択不要。</t>
    <rPh sb="1" eb="3">
      <t>トウネン</t>
    </rPh>
    <rPh sb="4" eb="6">
      <t>ヒリョウ</t>
    </rPh>
    <rPh sb="6" eb="7">
      <t>ヒ</t>
    </rPh>
    <rPh sb="9" eb="12">
      <t>ショウヒゼイ</t>
    </rPh>
    <rPh sb="13" eb="15">
      <t>ウチゼイ</t>
    </rPh>
    <rPh sb="16" eb="18">
      <t>ソトゼイ</t>
    </rPh>
    <rPh sb="20" eb="22">
      <t>センタク</t>
    </rPh>
    <rPh sb="23" eb="26">
      <t>センタクシ</t>
    </rPh>
    <rPh sb="27" eb="29">
      <t>ウチゼイ</t>
    </rPh>
    <rPh sb="30" eb="32">
      <t>ソトゼイ</t>
    </rPh>
    <rPh sb="34" eb="36">
      <t>センタク</t>
    </rPh>
    <rPh sb="36" eb="38">
      <t>フヨウ</t>
    </rPh>
    <phoneticPr fontId="1"/>
  </si>
  <si>
    <t>消費税を含めての支援となりましたので、F列は選択不要です。空欄でも正しい計算結果となります。</t>
    <rPh sb="20" eb="21">
      <t>レツ</t>
    </rPh>
    <rPh sb="22" eb="24">
      <t>センタク</t>
    </rPh>
    <rPh sb="24" eb="26">
      <t>フヨウ</t>
    </rPh>
    <rPh sb="29" eb="31">
      <t>クウラン</t>
    </rPh>
    <phoneticPr fontId="1"/>
  </si>
  <si>
    <t>2022/10/6　東京都肥料価格高騰対策事業協議会</t>
    <rPh sb="10" eb="12">
      <t>トウキョウ</t>
    </rPh>
    <rPh sb="12" eb="13">
      <t>ト</t>
    </rPh>
    <rPh sb="13" eb="15">
      <t>ヒリョウ</t>
    </rPh>
    <rPh sb="15" eb="17">
      <t>カカク</t>
    </rPh>
    <rPh sb="17" eb="19">
      <t>コウトウ</t>
    </rPh>
    <rPh sb="19" eb="21">
      <t>タイサク</t>
    </rPh>
    <rPh sb="21" eb="23">
      <t>ジギョウ</t>
    </rPh>
    <rPh sb="23" eb="26">
      <t>キョウギカイ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</si>
</sst>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Red]\(#,##0\)"/>
  </numFmts>
  <fonts count="11" x14ac:knownFonts="1">
    <font>
      <sz val="11"/>
      <color theme="1"/>
      <name val="游ゴシック Medium"/>
      <family val="2"/>
      <charset val="128"/>
    </font>
    <font>
      <sz val="6"/>
      <name val="游ゴシック Medium"/>
      <family val="2"/>
      <charset val="128"/>
    </font>
    <font>
      <sz val="11"/>
      <color theme="1"/>
      <name val="游ゴシック Medium"/>
      <family val="2"/>
      <charset val="128"/>
    </font>
    <font>
      <sz val="11"/>
      <color rgb="FFFF0000"/>
      <name val="游ゴシック Medium"/>
      <family val="2"/>
      <charset val="128"/>
    </font>
    <font>
      <b/>
      <sz val="11"/>
      <color rgb="FFFF0000"/>
      <name val="游ゴシック Medium"/>
      <family val="3"/>
      <charset val="128"/>
    </font>
    <font>
      <sz val="10"/>
      <color theme="1"/>
      <name val="ＭＳ Ｐゴシック"/>
      <family val="2"/>
      <charset val="128"/>
    </font>
    <font>
      <b/>
      <sz val="14"/>
      <color theme="1"/>
      <name val="ＭＳ 明朝"/>
      <family val="1"/>
      <charset val="128"/>
    </font>
    <font>
      <sz val="6"/>
      <name val="ＭＳ Ｐゴシック"/>
      <family val="2"/>
      <charset val="128"/>
    </font>
    <font>
      <sz val="10"/>
      <color theme="1"/>
      <name val="ＭＳ 明朝"/>
      <family val="1"/>
      <charset val="128"/>
    </font>
    <font>
      <sz val="14"/>
      <color theme="1"/>
      <name val="ＭＳ 明朝"/>
      <family val="1"/>
      <charset val="128"/>
    </font>
    <font>
      <sz val="14"/>
      <name val="ＭＳ 明朝"/>
      <family val="1"/>
      <charset val="128"/>
    </font>
  </fonts>
  <fills count="8">
    <fill>
      <patternFill patternType="none"/>
    </fill>
    <fill>
      <patternFill patternType="gray125"/>
    </fill>
    <fill>
      <patternFill patternType="solid">
        <fgColor theme="9"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5" tint="0.79998168889431442"/>
        <bgColor indexed="64"/>
      </patternFill>
    </fill>
    <fill>
      <patternFill patternType="solid">
        <fgColor theme="0" tint="-4.9989318521683403E-2"/>
        <bgColor indexed="64"/>
      </patternFill>
    </fill>
    <fill>
      <patternFill patternType="solid">
        <fgColor rgb="FFFFFF00"/>
        <bgColor indexed="64"/>
      </patternFill>
    </fill>
  </fills>
  <borders count="21">
    <border>
      <left/>
      <right/>
      <top/>
      <bottom/>
      <diagonal/>
    </border>
    <border>
      <left style="medium">
        <color indexed="64"/>
      </left>
      <right style="medium">
        <color indexed="64"/>
      </right>
      <top style="medium">
        <color indexed="64"/>
      </top>
      <bottom style="medium">
        <color indexed="64"/>
      </bottom>
      <diagonal/>
    </border>
    <border>
      <left/>
      <right/>
      <top/>
      <bottom style="double">
        <color indexed="64"/>
      </bottom>
      <diagonal/>
    </border>
    <border>
      <left/>
      <right/>
      <top style="medium">
        <color indexed="64"/>
      </top>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diagonal/>
    </border>
    <border>
      <left style="thin">
        <color auto="1"/>
      </left>
      <right style="thin">
        <color auto="1"/>
      </right>
      <top/>
      <bottom/>
      <diagonal/>
    </border>
    <border>
      <left/>
      <right style="medium">
        <color indexed="64"/>
      </right>
      <top style="thin">
        <color auto="1"/>
      </top>
      <bottom/>
      <diagonal/>
    </border>
    <border>
      <left style="medium">
        <color indexed="64"/>
      </left>
      <right style="medium">
        <color indexed="64"/>
      </right>
      <top style="medium">
        <color indexed="64"/>
      </top>
      <bottom/>
      <diagonal/>
    </border>
    <border>
      <left style="thin">
        <color auto="1"/>
      </left>
      <right style="thin">
        <color auto="1"/>
      </right>
      <top/>
      <bottom style="double">
        <color auto="1"/>
      </bottom>
      <diagonal/>
    </border>
    <border>
      <left style="medium">
        <color indexed="64"/>
      </left>
      <right style="medium">
        <color indexed="64"/>
      </right>
      <top style="medium">
        <color indexed="64"/>
      </top>
      <bottom style="double">
        <color auto="1"/>
      </bottom>
      <diagonal/>
    </border>
    <border>
      <left style="medium">
        <color indexed="64"/>
      </left>
      <right style="medium">
        <color indexed="64"/>
      </right>
      <top/>
      <bottom style="double">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medium">
        <color indexed="64"/>
      </left>
      <right style="medium">
        <color indexed="64"/>
      </right>
      <top style="thin">
        <color auto="1"/>
      </top>
      <bottom style="medium">
        <color indexed="64"/>
      </bottom>
      <diagonal/>
    </border>
    <border>
      <left style="medium">
        <color auto="1"/>
      </left>
      <right style="medium">
        <color auto="1"/>
      </right>
      <top style="double">
        <color auto="1"/>
      </top>
      <bottom style="thin">
        <color auto="1"/>
      </bottom>
      <diagonal/>
    </border>
    <border>
      <left style="thin">
        <color auto="1"/>
      </left>
      <right/>
      <top style="double">
        <color auto="1"/>
      </top>
      <bottom style="thin">
        <color auto="1"/>
      </bottom>
      <diagonal/>
    </border>
    <border>
      <left style="medium">
        <color auto="1"/>
      </left>
      <right style="medium">
        <color auto="1"/>
      </right>
      <top style="thin">
        <color auto="1"/>
      </top>
      <bottom style="thin">
        <color auto="1"/>
      </bottom>
      <diagonal/>
    </border>
  </borders>
  <cellStyleXfs count="4">
    <xf numFmtId="0" fontId="0" fillId="0" borderId="0">
      <alignment vertical="center"/>
    </xf>
    <xf numFmtId="38" fontId="2"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cellStyleXfs>
  <cellXfs count="108">
    <xf numFmtId="0" fontId="0" fillId="0" borderId="0" xfId="0">
      <alignment vertical="center"/>
    </xf>
    <xf numFmtId="0" fontId="0" fillId="0" borderId="1" xfId="0" applyBorder="1">
      <alignment vertical="center"/>
    </xf>
    <xf numFmtId="0" fontId="0" fillId="2" borderId="0" xfId="0" applyFill="1">
      <alignment vertical="center"/>
    </xf>
    <xf numFmtId="38" fontId="0" fillId="2" borderId="0" xfId="1" applyFont="1" applyFill="1">
      <alignment vertical="center"/>
    </xf>
    <xf numFmtId="0" fontId="0" fillId="0" borderId="0" xfId="0" applyFill="1">
      <alignment vertical="center"/>
    </xf>
    <xf numFmtId="0" fontId="0" fillId="3" borderId="0" xfId="0" applyFill="1">
      <alignment vertical="center"/>
    </xf>
    <xf numFmtId="38" fontId="0" fillId="4" borderId="0" xfId="1" applyFont="1" applyFill="1">
      <alignment vertical="center"/>
    </xf>
    <xf numFmtId="0" fontId="0" fillId="0" borderId="0" xfId="0" applyAlignment="1">
      <alignment vertical="center"/>
    </xf>
    <xf numFmtId="38" fontId="0" fillId="3" borderId="1" xfId="0" applyNumberFormat="1" applyFill="1" applyBorder="1">
      <alignment vertical="center"/>
    </xf>
    <xf numFmtId="38" fontId="0" fillId="3" borderId="1" xfId="1" applyFont="1" applyFill="1" applyBorder="1">
      <alignment vertical="center"/>
    </xf>
    <xf numFmtId="0" fontId="0" fillId="3" borderId="0" xfId="0" applyFill="1" applyAlignment="1">
      <alignment horizontal="right" vertical="center"/>
    </xf>
    <xf numFmtId="0" fontId="0" fillId="0" borderId="2" xfId="0" applyBorder="1" applyAlignment="1">
      <alignment horizontal="center" vertical="center" wrapText="1"/>
    </xf>
    <xf numFmtId="0" fontId="0" fillId="4" borderId="2" xfId="0" applyFill="1" applyBorder="1" applyAlignment="1">
      <alignment horizontal="center" vertical="center"/>
    </xf>
    <xf numFmtId="0" fontId="0" fillId="0" borderId="0" xfId="0" applyFill="1" applyAlignment="1">
      <alignment horizontal="right" vertical="center"/>
    </xf>
    <xf numFmtId="38" fontId="0" fillId="0" borderId="0" xfId="0" applyNumberFormat="1" applyFill="1" applyBorder="1">
      <alignment vertical="center"/>
    </xf>
    <xf numFmtId="38" fontId="0" fillId="0" borderId="0" xfId="1" applyFont="1" applyFill="1" applyBorder="1">
      <alignment vertical="center"/>
    </xf>
    <xf numFmtId="0" fontId="0" fillId="0" borderId="3" xfId="0" applyBorder="1" applyAlignment="1">
      <alignment vertical="center"/>
    </xf>
    <xf numFmtId="0" fontId="0" fillId="4" borderId="3" xfId="0" applyFill="1" applyBorder="1" applyAlignment="1">
      <alignment horizontal="center" vertical="center"/>
    </xf>
    <xf numFmtId="0" fontId="0" fillId="2" borderId="0" xfId="0" applyFill="1" applyAlignment="1">
      <alignment horizontal="center" vertical="center"/>
    </xf>
    <xf numFmtId="38" fontId="0" fillId="2" borderId="0" xfId="1" applyFont="1" applyFill="1" applyAlignment="1">
      <alignment horizontal="center" vertical="center"/>
    </xf>
    <xf numFmtId="38" fontId="0" fillId="0" borderId="0" xfId="1" applyFont="1" applyFill="1">
      <alignment vertical="center"/>
    </xf>
    <xf numFmtId="0" fontId="0" fillId="5" borderId="0" xfId="0" applyFill="1" applyAlignment="1">
      <alignment horizontal="center" vertical="center"/>
    </xf>
    <xf numFmtId="38" fontId="0" fillId="5" borderId="0" xfId="1" applyFont="1" applyFill="1">
      <alignment vertical="center"/>
    </xf>
    <xf numFmtId="0" fontId="3" fillId="0" borderId="0" xfId="0" applyFont="1">
      <alignment vertical="center"/>
    </xf>
    <xf numFmtId="0" fontId="6" fillId="0" borderId="0" xfId="2" applyFont="1" applyAlignment="1">
      <alignment horizontal="left" vertical="center"/>
    </xf>
    <xf numFmtId="0" fontId="8" fillId="0" borderId="0" xfId="2" applyFont="1" applyAlignment="1">
      <alignment horizontal="left" vertical="center" wrapText="1"/>
    </xf>
    <xf numFmtId="38" fontId="8" fillId="0" borderId="0" xfId="3" applyFont="1" applyAlignment="1">
      <alignment vertical="center"/>
    </xf>
    <xf numFmtId="38" fontId="8" fillId="0" borderId="0" xfId="3" applyFont="1" applyAlignment="1">
      <alignment horizontal="left" vertical="center"/>
    </xf>
    <xf numFmtId="38" fontId="8" fillId="0" borderId="0" xfId="3" applyFont="1">
      <alignment vertical="center"/>
    </xf>
    <xf numFmtId="0" fontId="8" fillId="0" borderId="0" xfId="2" applyFont="1">
      <alignment vertical="center"/>
    </xf>
    <xf numFmtId="0" fontId="9" fillId="0" borderId="0" xfId="2" applyFont="1" applyAlignment="1">
      <alignment horizontal="left" vertical="center"/>
    </xf>
    <xf numFmtId="38" fontId="8" fillId="0" borderId="0" xfId="3" applyFont="1" applyFill="1" applyAlignment="1">
      <alignment vertical="center"/>
    </xf>
    <xf numFmtId="38" fontId="8" fillId="0" borderId="0" xfId="3" applyFont="1" applyFill="1" applyAlignment="1">
      <alignment horizontal="left" vertical="center"/>
    </xf>
    <xf numFmtId="38" fontId="8" fillId="0" borderId="0" xfId="3" applyFont="1" applyFill="1">
      <alignment vertical="center"/>
    </xf>
    <xf numFmtId="38" fontId="8" fillId="6" borderId="12" xfId="3" applyFont="1" applyFill="1" applyBorder="1" applyAlignment="1">
      <alignment horizontal="center" vertical="center" wrapText="1"/>
    </xf>
    <xf numFmtId="38" fontId="8" fillId="6" borderId="13" xfId="3" applyFont="1" applyFill="1" applyBorder="1" applyAlignment="1">
      <alignment horizontal="center" vertical="center" wrapText="1"/>
    </xf>
    <xf numFmtId="0" fontId="8" fillId="0" borderId="15" xfId="2" applyFont="1" applyBorder="1" applyAlignment="1">
      <alignment horizontal="left" vertical="center" wrapText="1"/>
    </xf>
    <xf numFmtId="0" fontId="8" fillId="0" borderId="16" xfId="2" applyFont="1" applyBorder="1" applyAlignment="1">
      <alignment horizontal="left" vertical="center" wrapText="1"/>
    </xf>
    <xf numFmtId="38" fontId="8" fillId="6" borderId="16" xfId="3" applyFont="1" applyFill="1" applyBorder="1" applyAlignment="1">
      <alignment horizontal="center" vertical="center"/>
    </xf>
    <xf numFmtId="38" fontId="8" fillId="6" borderId="16" xfId="3" applyFont="1" applyFill="1" applyBorder="1" applyAlignment="1">
      <alignment horizontal="center" vertical="center" wrapText="1"/>
    </xf>
    <xf numFmtId="38" fontId="9" fillId="0" borderId="0" xfId="3" applyFont="1" applyFill="1" applyBorder="1" applyAlignment="1">
      <alignment horizontal="center" vertical="center"/>
    </xf>
    <xf numFmtId="38" fontId="8" fillId="0" borderId="0" xfId="3" applyFont="1" applyFill="1" applyBorder="1" applyAlignment="1">
      <alignment horizontal="center" vertical="center" wrapText="1"/>
    </xf>
    <xf numFmtId="38" fontId="8" fillId="0" borderId="0" xfId="3" applyFont="1" applyFill="1" applyBorder="1" applyAlignment="1">
      <alignment horizontal="right" vertical="center"/>
    </xf>
    <xf numFmtId="38" fontId="9" fillId="0" borderId="0" xfId="3" quotePrefix="1" applyFont="1" applyFill="1" applyBorder="1" applyAlignment="1">
      <alignment horizontal="right" vertical="top"/>
    </xf>
    <xf numFmtId="38" fontId="9" fillId="0" borderId="0" xfId="3" applyFont="1" applyFill="1" applyBorder="1" applyAlignment="1">
      <alignment vertical="top" wrapText="1"/>
    </xf>
    <xf numFmtId="0" fontId="8" fillId="0" borderId="0" xfId="2" applyFont="1" applyAlignment="1">
      <alignment horizontal="center" vertical="center"/>
    </xf>
    <xf numFmtId="0" fontId="8" fillId="0" borderId="15" xfId="2" quotePrefix="1" applyNumberFormat="1" applyFont="1" applyBorder="1" applyAlignment="1">
      <alignment vertical="center"/>
    </xf>
    <xf numFmtId="0" fontId="0" fillId="0" borderId="3" xfId="0" applyBorder="1" applyAlignment="1">
      <alignment horizontal="center" vertical="center"/>
    </xf>
    <xf numFmtId="0" fontId="0" fillId="0" borderId="2" xfId="0" applyBorder="1" applyAlignment="1">
      <alignment horizontal="center" vertical="center"/>
    </xf>
    <xf numFmtId="176" fontId="8" fillId="0" borderId="18" xfId="1" applyNumberFormat="1" applyFont="1" applyBorder="1" applyAlignment="1">
      <alignment horizontal="right" vertical="center"/>
    </xf>
    <xf numFmtId="176" fontId="8" fillId="0" borderId="19" xfId="1" applyNumberFormat="1" applyFont="1" applyBorder="1" applyAlignment="1">
      <alignment horizontal="right" vertical="center"/>
    </xf>
    <xf numFmtId="176" fontId="8" fillId="0" borderId="5" xfId="1" applyNumberFormat="1" applyFont="1" applyBorder="1" applyAlignment="1">
      <alignment horizontal="right" vertical="center"/>
    </xf>
    <xf numFmtId="176" fontId="8" fillId="0" borderId="20" xfId="1" applyNumberFormat="1" applyFont="1" applyBorder="1" applyAlignment="1">
      <alignment horizontal="right" vertical="center"/>
    </xf>
    <xf numFmtId="176" fontId="8" fillId="6" borderId="17" xfId="3" applyNumberFormat="1" applyFont="1" applyFill="1" applyBorder="1" applyAlignment="1">
      <alignment horizontal="right" vertical="center"/>
    </xf>
    <xf numFmtId="176" fontId="8" fillId="6" borderId="5" xfId="3" applyNumberFormat="1" applyFont="1" applyFill="1" applyBorder="1" applyAlignment="1">
      <alignment horizontal="right" vertical="center"/>
    </xf>
    <xf numFmtId="176" fontId="8" fillId="6" borderId="7" xfId="3" applyNumberFormat="1" applyFont="1" applyFill="1" applyBorder="1" applyAlignment="1">
      <alignment horizontal="right" vertical="center"/>
    </xf>
    <xf numFmtId="0" fontId="4" fillId="7" borderId="0" xfId="0" applyFont="1" applyFill="1">
      <alignment vertical="center"/>
    </xf>
    <xf numFmtId="0" fontId="0" fillId="7" borderId="0" xfId="0" applyFill="1">
      <alignment vertical="center"/>
    </xf>
    <xf numFmtId="0" fontId="8" fillId="0" borderId="15" xfId="2" applyFont="1" applyBorder="1" applyAlignment="1" applyProtection="1">
      <alignment horizontal="left" vertical="center" wrapText="1"/>
      <protection locked="0"/>
    </xf>
    <xf numFmtId="0" fontId="8" fillId="0" borderId="16" xfId="2" applyFont="1" applyBorder="1" applyAlignment="1" applyProtection="1">
      <alignment horizontal="left" vertical="center" wrapText="1"/>
      <protection locked="0"/>
    </xf>
    <xf numFmtId="0" fontId="0" fillId="0" borderId="0" xfId="0" applyProtection="1">
      <alignment vertical="center"/>
      <protection locked="0"/>
    </xf>
    <xf numFmtId="0" fontId="0" fillId="2" borderId="0" xfId="0" applyFill="1" applyProtection="1">
      <alignment vertical="center"/>
      <protection locked="0"/>
    </xf>
    <xf numFmtId="0" fontId="0" fillId="2" borderId="0" xfId="0" applyFill="1" applyAlignment="1" applyProtection="1">
      <alignment horizontal="center" vertical="center"/>
      <protection locked="0"/>
    </xf>
    <xf numFmtId="38" fontId="0" fillId="2" borderId="0" xfId="1" applyFont="1" applyFill="1" applyProtection="1">
      <alignment vertical="center"/>
      <protection locked="0"/>
    </xf>
    <xf numFmtId="38" fontId="0" fillId="2" borderId="0" xfId="1" applyFont="1" applyFill="1" applyAlignment="1" applyProtection="1">
      <alignment horizontal="center" vertical="center"/>
      <protection locked="0"/>
    </xf>
    <xf numFmtId="0" fontId="0" fillId="5" borderId="0" xfId="0" applyFill="1" applyAlignment="1" applyProtection="1">
      <alignment horizontal="center" vertical="center"/>
      <protection locked="0"/>
    </xf>
    <xf numFmtId="38" fontId="0" fillId="5" borderId="0" xfId="1" applyFont="1" applyFill="1" applyProtection="1">
      <alignment vertical="center"/>
      <protection locked="0"/>
    </xf>
    <xf numFmtId="0" fontId="0" fillId="0" borderId="0" xfId="0" applyProtection="1">
      <alignment vertical="center"/>
    </xf>
    <xf numFmtId="0" fontId="0" fillId="3" borderId="0" xfId="0" applyFill="1" applyProtection="1">
      <alignment vertical="center"/>
    </xf>
    <xf numFmtId="0" fontId="0" fillId="3" borderId="0" xfId="0" applyFill="1" applyAlignment="1" applyProtection="1">
      <alignment horizontal="right" vertical="center"/>
    </xf>
    <xf numFmtId="38" fontId="0" fillId="3" borderId="1" xfId="0" applyNumberFormat="1" applyFill="1" applyBorder="1" applyProtection="1">
      <alignment vertical="center"/>
    </xf>
    <xf numFmtId="38" fontId="0" fillId="3" borderId="1" xfId="1" applyFont="1" applyFill="1" applyBorder="1" applyProtection="1">
      <alignment vertical="center"/>
    </xf>
    <xf numFmtId="0" fontId="0" fillId="0" borderId="0" xfId="0" applyFill="1" applyProtection="1">
      <alignment vertical="center"/>
    </xf>
    <xf numFmtId="0" fontId="0" fillId="0" borderId="0" xfId="0" applyFill="1" applyAlignment="1" applyProtection="1">
      <alignment horizontal="right" vertical="center"/>
    </xf>
    <xf numFmtId="38" fontId="0" fillId="0" borderId="0" xfId="0" applyNumberFormat="1" applyFill="1" applyBorder="1" applyProtection="1">
      <alignment vertical="center"/>
    </xf>
    <xf numFmtId="38" fontId="0" fillId="0" borderId="0" xfId="1" applyFont="1" applyFill="1" applyBorder="1" applyProtection="1">
      <alignment vertical="center"/>
    </xf>
    <xf numFmtId="0" fontId="0" fillId="0" borderId="3" xfId="0" applyBorder="1" applyAlignment="1" applyProtection="1">
      <alignment horizontal="center" vertical="center"/>
    </xf>
    <xf numFmtId="0" fontId="0" fillId="0" borderId="3" xfId="0" applyBorder="1" applyAlignment="1" applyProtection="1">
      <alignment vertical="center"/>
    </xf>
    <xf numFmtId="0" fontId="0" fillId="4" borderId="3" xfId="0" applyFill="1" applyBorder="1" applyAlignment="1" applyProtection="1">
      <alignment horizontal="center" vertical="center"/>
    </xf>
    <xf numFmtId="0" fontId="0" fillId="0" borderId="0" xfId="0" applyAlignment="1" applyProtection="1">
      <alignment vertical="center"/>
    </xf>
    <xf numFmtId="0" fontId="0" fillId="0" borderId="2" xfId="0" applyBorder="1" applyAlignment="1" applyProtection="1">
      <alignment horizontal="center" vertical="center" wrapText="1"/>
    </xf>
    <xf numFmtId="0" fontId="0" fillId="0" borderId="2" xfId="0" applyBorder="1" applyAlignment="1" applyProtection="1">
      <alignment horizontal="center" vertical="center"/>
    </xf>
    <xf numFmtId="0" fontId="0" fillId="4" borderId="2" xfId="0" applyFill="1" applyBorder="1" applyAlignment="1" applyProtection="1">
      <alignment horizontal="center" vertical="center"/>
    </xf>
    <xf numFmtId="0" fontId="8" fillId="0" borderId="0" xfId="2" applyFont="1" applyProtection="1">
      <alignment vertical="center"/>
    </xf>
    <xf numFmtId="38" fontId="8" fillId="0" borderId="0" xfId="3" applyFont="1" applyProtection="1">
      <alignment vertical="center"/>
    </xf>
    <xf numFmtId="0" fontId="8" fillId="0" borderId="15" xfId="2" applyFont="1" applyBorder="1" applyAlignment="1">
      <alignment horizontal="center" vertical="center" wrapText="1"/>
    </xf>
    <xf numFmtId="0" fontId="8" fillId="0" borderId="15" xfId="2" applyFont="1" applyBorder="1" applyAlignment="1" applyProtection="1">
      <alignment horizontal="center" vertical="center" wrapText="1"/>
      <protection locked="0"/>
    </xf>
    <xf numFmtId="0" fontId="0" fillId="0" borderId="3" xfId="0" applyBorder="1" applyAlignment="1" applyProtection="1">
      <alignment horizontal="center" vertical="center"/>
    </xf>
    <xf numFmtId="0" fontId="0" fillId="0" borderId="2" xfId="0" applyBorder="1" applyAlignment="1" applyProtection="1">
      <alignment horizontal="center" vertical="center"/>
    </xf>
    <xf numFmtId="38" fontId="9" fillId="0" borderId="0" xfId="3" applyFont="1" applyFill="1" applyBorder="1" applyAlignment="1">
      <alignment horizontal="left" vertical="top" wrapText="1"/>
    </xf>
    <xf numFmtId="0" fontId="8" fillId="6" borderId="4" xfId="2" applyFont="1" applyFill="1" applyBorder="1" applyAlignment="1">
      <alignment horizontal="center" vertical="center"/>
    </xf>
    <xf numFmtId="0" fontId="8" fillId="6" borderId="9" xfId="2" applyFont="1" applyFill="1" applyBorder="1" applyAlignment="1">
      <alignment horizontal="center" vertical="center"/>
    </xf>
    <xf numFmtId="0" fontId="8" fillId="6" borderId="12" xfId="2" applyFont="1" applyFill="1" applyBorder="1" applyAlignment="1">
      <alignment horizontal="center" vertical="center"/>
    </xf>
    <xf numFmtId="0" fontId="8" fillId="6" borderId="5" xfId="2" applyFont="1" applyFill="1" applyBorder="1" applyAlignment="1">
      <alignment horizontal="center" vertical="center" wrapText="1"/>
    </xf>
    <xf numFmtId="0" fontId="8" fillId="6" borderId="6" xfId="2" applyFont="1" applyFill="1" applyBorder="1" applyAlignment="1">
      <alignment horizontal="center" vertical="center" wrapText="1"/>
    </xf>
    <xf numFmtId="38" fontId="8" fillId="6" borderId="5" xfId="3" applyFont="1" applyFill="1" applyBorder="1" applyAlignment="1">
      <alignment horizontal="center" vertical="center"/>
    </xf>
    <xf numFmtId="38" fontId="8" fillId="6" borderId="7" xfId="3" applyFont="1" applyFill="1" applyBorder="1" applyAlignment="1">
      <alignment horizontal="center" vertical="center"/>
    </xf>
    <xf numFmtId="38" fontId="8" fillId="6" borderId="8" xfId="3" applyFont="1" applyFill="1" applyBorder="1" applyAlignment="1">
      <alignment horizontal="center" vertical="center"/>
    </xf>
    <xf numFmtId="0" fontId="8" fillId="6" borderId="4" xfId="2" applyFont="1" applyFill="1" applyBorder="1" applyAlignment="1">
      <alignment horizontal="center" vertical="center" wrapText="1"/>
    </xf>
    <xf numFmtId="0" fontId="8" fillId="6" borderId="12" xfId="2" applyFont="1" applyFill="1" applyBorder="1" applyAlignment="1">
      <alignment horizontal="center" vertical="center" wrapText="1"/>
    </xf>
    <xf numFmtId="38" fontId="8" fillId="6" borderId="5" xfId="3" applyFont="1" applyFill="1" applyBorder="1" applyAlignment="1">
      <alignment horizontal="center" vertical="center" wrapText="1"/>
    </xf>
    <xf numFmtId="38" fontId="8" fillId="6" borderId="8" xfId="3" applyFont="1" applyFill="1" applyBorder="1" applyAlignment="1">
      <alignment horizontal="center" vertical="center" wrapText="1"/>
    </xf>
    <xf numFmtId="38" fontId="8" fillId="6" borderId="10" xfId="3" applyFont="1" applyFill="1" applyBorder="1" applyAlignment="1">
      <alignment horizontal="center" vertical="center" wrapText="1"/>
    </xf>
    <xf numFmtId="38" fontId="8" fillId="6" borderId="11" xfId="3" applyFont="1" applyFill="1" applyBorder="1" applyAlignment="1">
      <alignment horizontal="center" vertical="center" wrapText="1"/>
    </xf>
    <xf numFmtId="38" fontId="8" fillId="6" borderId="14" xfId="3" applyFont="1" applyFill="1" applyBorder="1" applyAlignment="1">
      <alignment horizontal="center" vertical="center" wrapText="1"/>
    </xf>
    <xf numFmtId="38" fontId="10" fillId="0" borderId="0" xfId="3" applyFont="1" applyFill="1" applyBorder="1" applyAlignment="1">
      <alignment horizontal="left" vertical="top" wrapText="1"/>
    </xf>
    <xf numFmtId="0" fontId="0" fillId="0" borderId="3" xfId="0" applyBorder="1" applyAlignment="1">
      <alignment horizontal="center" vertical="center"/>
    </xf>
    <xf numFmtId="0" fontId="0" fillId="0" borderId="2" xfId="0" applyBorder="1" applyAlignment="1">
      <alignment horizontal="center" vertical="center"/>
    </xf>
  </cellXfs>
  <cellStyles count="4">
    <cellStyle name="桁区切り" xfId="1" builtinId="6"/>
    <cellStyle name="桁区切り 2" xfId="3" xr:uid="{00000000-0005-0000-0000-000001000000}"/>
    <cellStyle name="標準" xfId="0" builtinId="0"/>
    <cellStyle name="標準 2" xfId="2" xr:uid="{00000000-0005-0000-0000-000003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57150</xdr:colOff>
      <xdr:row>17</xdr:row>
      <xdr:rowOff>19051</xdr:rowOff>
    </xdr:from>
    <xdr:to>
      <xdr:col>5</xdr:col>
      <xdr:colOff>123825</xdr:colOff>
      <xdr:row>20</xdr:row>
      <xdr:rowOff>133350</xdr:rowOff>
    </xdr:to>
    <xdr:sp macro="" textlink="">
      <xdr:nvSpPr>
        <xdr:cNvPr id="2" name="角丸四角形 1">
          <a:extLst>
            <a:ext uri="{FF2B5EF4-FFF2-40B4-BE49-F238E27FC236}">
              <a16:creationId xmlns:a16="http://schemas.microsoft.com/office/drawing/2014/main" id="{00000000-0008-0000-0300-000002000000}"/>
            </a:ext>
          </a:extLst>
        </xdr:cNvPr>
        <xdr:cNvSpPr/>
      </xdr:nvSpPr>
      <xdr:spPr>
        <a:xfrm>
          <a:off x="57150" y="3790951"/>
          <a:ext cx="3609975" cy="800099"/>
        </a:xfrm>
        <a:prstGeom prst="roundRect">
          <a:avLst/>
        </a:prstGeom>
        <a:solidFill>
          <a:schemeClr val="bg1"/>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r>
            <a:rPr kumimoji="1" lang="ja-JP" altLang="en-US" sz="1200">
              <a:solidFill>
                <a:srgbClr val="FF0000"/>
              </a:solidFill>
              <a:latin typeface="HG丸ｺﾞｼｯｸM-PRO" panose="020F0600000000000000" pitchFamily="50" charset="-128"/>
              <a:ea typeface="HG丸ｺﾞｼｯｸM-PRO" panose="020F0600000000000000" pitchFamily="50" charset="-128"/>
            </a:rPr>
            <a:t>「参加農業者氏名又は法人名」「他の取組実施者への参加の有無」「秋肥</a:t>
          </a:r>
          <a:r>
            <a:rPr kumimoji="1" lang="en-US" altLang="ja-JP" sz="1200">
              <a:solidFill>
                <a:srgbClr val="FF0000"/>
              </a:solidFill>
              <a:latin typeface="HG丸ｺﾞｼｯｸM-PRO" panose="020F0600000000000000" pitchFamily="50" charset="-128"/>
              <a:ea typeface="HG丸ｺﾞｼｯｸM-PRO" panose="020F0600000000000000" pitchFamily="50" charset="-128"/>
            </a:rPr>
            <a:t>/</a:t>
          </a:r>
          <a:r>
            <a:rPr kumimoji="1" lang="ja-JP" altLang="en-US" sz="1200">
              <a:solidFill>
                <a:srgbClr val="FF0000"/>
              </a:solidFill>
              <a:latin typeface="HG丸ｺﾞｼｯｸM-PRO" panose="020F0600000000000000" pitchFamily="50" charset="-128"/>
              <a:ea typeface="HG丸ｺﾞｼｯｸM-PRO" panose="020F0600000000000000" pitchFamily="50" charset="-128"/>
            </a:rPr>
            <a:t>春肥の別」「当年の肥料費」を直接入力してください。</a:t>
          </a:r>
        </a:p>
      </xdr:txBody>
    </xdr:sp>
    <xdr:clientData/>
  </xdr:twoCellAnchor>
  <xdr:twoCellAnchor>
    <xdr:from>
      <xdr:col>1</xdr:col>
      <xdr:colOff>1</xdr:colOff>
      <xdr:row>4</xdr:row>
      <xdr:rowOff>0</xdr:rowOff>
    </xdr:from>
    <xdr:to>
      <xdr:col>5</xdr:col>
      <xdr:colOff>76199</xdr:colOff>
      <xdr:row>15</xdr:row>
      <xdr:rowOff>209550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333376" y="790575"/>
          <a:ext cx="3286123" cy="2733675"/>
        </a:xfrm>
        <a:prstGeom prst="rect">
          <a:avLst/>
        </a:prstGeom>
        <a:noFill/>
        <a:ln w="3810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1</xdr:col>
      <xdr:colOff>523877</xdr:colOff>
      <xdr:row>13</xdr:row>
      <xdr:rowOff>19050</xdr:rowOff>
    </xdr:from>
    <xdr:to>
      <xdr:col>2</xdr:col>
      <xdr:colOff>57152</xdr:colOff>
      <xdr:row>15</xdr:row>
      <xdr:rowOff>38100</xdr:rowOff>
    </xdr:to>
    <xdr:sp macro="" textlink="">
      <xdr:nvSpPr>
        <xdr:cNvPr id="4" name="テキスト ボックス 3">
          <a:extLst>
            <a:ext uri="{FF2B5EF4-FFF2-40B4-BE49-F238E27FC236}">
              <a16:creationId xmlns:a16="http://schemas.microsoft.com/office/drawing/2014/main" id="{00000000-0008-0000-0300-000004000000}"/>
            </a:ext>
          </a:extLst>
        </xdr:cNvPr>
        <xdr:cNvSpPr txBox="1"/>
      </xdr:nvSpPr>
      <xdr:spPr>
        <a:xfrm>
          <a:off x="857252" y="2876550"/>
          <a:ext cx="590550" cy="4762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400" b="1">
              <a:solidFill>
                <a:srgbClr val="FF0000"/>
              </a:solidFill>
              <a:latin typeface="HG丸ｺﾞｼｯｸM-PRO" panose="020F0600000000000000" pitchFamily="50" charset="-128"/>
              <a:ea typeface="HG丸ｺﾞｼｯｸM-PRO" panose="020F0600000000000000" pitchFamily="50" charset="-128"/>
            </a:rPr>
            <a:t>①</a:t>
          </a:r>
        </a:p>
      </xdr:txBody>
    </xdr:sp>
    <xdr:clientData/>
  </xdr:twoCellAnchor>
  <xdr:twoCellAnchor>
    <xdr:from>
      <xdr:col>2</xdr:col>
      <xdr:colOff>471488</xdr:colOff>
      <xdr:row>15</xdr:row>
      <xdr:rowOff>209550</xdr:rowOff>
    </xdr:from>
    <xdr:to>
      <xdr:col>3</xdr:col>
      <xdr:colOff>4763</xdr:colOff>
      <xdr:row>17</xdr:row>
      <xdr:rowOff>19051</xdr:rowOff>
    </xdr:to>
    <xdr:cxnSp macro="">
      <xdr:nvCxnSpPr>
        <xdr:cNvPr id="5" name="直線矢印コネクタ 4">
          <a:extLst>
            <a:ext uri="{FF2B5EF4-FFF2-40B4-BE49-F238E27FC236}">
              <a16:creationId xmlns:a16="http://schemas.microsoft.com/office/drawing/2014/main" id="{00000000-0008-0000-0300-000005000000}"/>
            </a:ext>
          </a:extLst>
        </xdr:cNvPr>
        <xdr:cNvCxnSpPr>
          <a:stCxn id="2" idx="0"/>
          <a:endCxn id="3" idx="2"/>
        </xdr:cNvCxnSpPr>
      </xdr:nvCxnSpPr>
      <xdr:spPr>
        <a:xfrm flipV="1">
          <a:off x="1862138" y="3524250"/>
          <a:ext cx="114300" cy="266701"/>
        </a:xfrm>
        <a:prstGeom prst="straightConnector1">
          <a:avLst/>
        </a:prstGeom>
        <a:ln w="38100">
          <a:solidFill>
            <a:srgbClr val="FF0000"/>
          </a:solidFill>
          <a:tailEnd type="triangle"/>
        </a:ln>
      </xdr:spPr>
      <xdr:style>
        <a:lnRef idx="1">
          <a:schemeClr val="accent5"/>
        </a:lnRef>
        <a:fillRef idx="0">
          <a:schemeClr val="accent5"/>
        </a:fillRef>
        <a:effectRef idx="0">
          <a:schemeClr val="accent5"/>
        </a:effectRef>
        <a:fontRef idx="minor">
          <a:schemeClr val="tx1"/>
        </a:fontRef>
      </xdr:style>
    </xdr:cxnSp>
    <xdr:clientData/>
  </xdr:twoCellAnchor>
  <xdr:twoCellAnchor>
    <xdr:from>
      <xdr:col>5</xdr:col>
      <xdr:colOff>190500</xdr:colOff>
      <xdr:row>4</xdr:row>
      <xdr:rowOff>9526</xdr:rowOff>
    </xdr:from>
    <xdr:to>
      <xdr:col>5</xdr:col>
      <xdr:colOff>514350</xdr:colOff>
      <xdr:row>14</xdr:row>
      <xdr:rowOff>95251</xdr:rowOff>
    </xdr:to>
    <xdr:sp macro="" textlink="">
      <xdr:nvSpPr>
        <xdr:cNvPr id="8" name="テキスト ボックス 7">
          <a:extLst>
            <a:ext uri="{FF2B5EF4-FFF2-40B4-BE49-F238E27FC236}">
              <a16:creationId xmlns:a16="http://schemas.microsoft.com/office/drawing/2014/main" id="{00000000-0008-0000-0300-000008000000}"/>
            </a:ext>
          </a:extLst>
        </xdr:cNvPr>
        <xdr:cNvSpPr txBox="1"/>
      </xdr:nvSpPr>
      <xdr:spPr>
        <a:xfrm>
          <a:off x="3733800" y="800101"/>
          <a:ext cx="323850" cy="23812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100" b="1">
              <a:solidFill>
                <a:srgbClr val="0070C0"/>
              </a:solidFill>
            </a:rPr>
            <a:t>Ｆ列　消費税は空欄で大丈夫です。</a:t>
          </a:r>
        </a:p>
      </xdr:txBody>
    </xdr:sp>
    <xdr:clientData/>
  </xdr:twoCellAnchor>
  <xdr:oneCellAnchor>
    <xdr:from>
      <xdr:col>6</xdr:col>
      <xdr:colOff>862220</xdr:colOff>
      <xdr:row>8</xdr:row>
      <xdr:rowOff>9525</xdr:rowOff>
    </xdr:from>
    <xdr:ext cx="385555" cy="92398"/>
    <xdr:sp macro="" textlink="">
      <xdr:nvSpPr>
        <xdr:cNvPr id="9" name="テキスト ボックス 8">
          <a:extLst>
            <a:ext uri="{FF2B5EF4-FFF2-40B4-BE49-F238E27FC236}">
              <a16:creationId xmlns:a16="http://schemas.microsoft.com/office/drawing/2014/main" id="{00000000-0008-0000-0300-000009000000}"/>
            </a:ext>
          </a:extLst>
        </xdr:cNvPr>
        <xdr:cNvSpPr txBox="1"/>
      </xdr:nvSpPr>
      <xdr:spPr>
        <a:xfrm>
          <a:off x="4986545" y="17240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p>
          <a:endParaRPr kumimoji="1" lang="ja-JP" altLang="en-US" sz="1100"/>
        </a:p>
      </xdr:txBody>
    </xdr:sp>
    <xdr:clientData/>
  </xdr:oneCellAnchor>
  <xdr:twoCellAnchor>
    <xdr:from>
      <xdr:col>7</xdr:col>
      <xdr:colOff>104776</xdr:colOff>
      <xdr:row>13</xdr:row>
      <xdr:rowOff>57147</xdr:rowOff>
    </xdr:from>
    <xdr:to>
      <xdr:col>9</xdr:col>
      <xdr:colOff>1162051</xdr:colOff>
      <xdr:row>14</xdr:row>
      <xdr:rowOff>9525</xdr:rowOff>
    </xdr:to>
    <xdr:sp macro="" textlink="">
      <xdr:nvSpPr>
        <xdr:cNvPr id="13" name="左中かっこ 12">
          <a:extLst>
            <a:ext uri="{FF2B5EF4-FFF2-40B4-BE49-F238E27FC236}">
              <a16:creationId xmlns:a16="http://schemas.microsoft.com/office/drawing/2014/main" id="{00000000-0008-0000-0300-00000D000000}"/>
            </a:ext>
          </a:extLst>
        </xdr:cNvPr>
        <xdr:cNvSpPr/>
      </xdr:nvSpPr>
      <xdr:spPr>
        <a:xfrm rot="16200000">
          <a:off x="6334125" y="1743073"/>
          <a:ext cx="180978" cy="2524125"/>
        </a:xfrm>
        <a:prstGeom prst="leftBrace">
          <a:avLst>
            <a:gd name="adj1" fmla="val 16808"/>
            <a:gd name="adj2" fmla="val 65838"/>
          </a:avLst>
        </a:prstGeom>
        <a:ln w="38100">
          <a:solidFill>
            <a:srgbClr val="0070C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104775</xdr:colOff>
      <xdr:row>14</xdr:row>
      <xdr:rowOff>133351</xdr:rowOff>
    </xdr:from>
    <xdr:to>
      <xdr:col>9</xdr:col>
      <xdr:colOff>1143000</xdr:colOff>
      <xdr:row>16</xdr:row>
      <xdr:rowOff>47625</xdr:rowOff>
    </xdr:to>
    <xdr:sp macro="" textlink="">
      <xdr:nvSpPr>
        <xdr:cNvPr id="14" name="テキスト ボックス 13">
          <a:extLst>
            <a:ext uri="{FF2B5EF4-FFF2-40B4-BE49-F238E27FC236}">
              <a16:creationId xmlns:a16="http://schemas.microsoft.com/office/drawing/2014/main" id="{00000000-0008-0000-0300-00000E000000}"/>
            </a:ext>
          </a:extLst>
        </xdr:cNvPr>
        <xdr:cNvSpPr txBox="1"/>
      </xdr:nvSpPr>
      <xdr:spPr>
        <a:xfrm>
          <a:off x="5743575" y="3219451"/>
          <a:ext cx="1924050" cy="3714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0070C0"/>
              </a:solidFill>
            </a:rPr>
            <a:t>当初支援予定額が自動計算</a:t>
          </a:r>
        </a:p>
      </xdr:txBody>
    </xdr:sp>
    <xdr:clientData/>
  </xdr:twoCellAnchor>
  <xdr:twoCellAnchor>
    <xdr:from>
      <xdr:col>14</xdr:col>
      <xdr:colOff>152400</xdr:colOff>
      <xdr:row>0</xdr:row>
      <xdr:rowOff>0</xdr:rowOff>
    </xdr:from>
    <xdr:to>
      <xdr:col>14</xdr:col>
      <xdr:colOff>1028700</xdr:colOff>
      <xdr:row>2</xdr:row>
      <xdr:rowOff>47624</xdr:rowOff>
    </xdr:to>
    <xdr:sp macro="" textlink="">
      <xdr:nvSpPr>
        <xdr:cNvPr id="16" name="テキスト ボックス 15">
          <a:extLst>
            <a:ext uri="{FF2B5EF4-FFF2-40B4-BE49-F238E27FC236}">
              <a16:creationId xmlns:a16="http://schemas.microsoft.com/office/drawing/2014/main" id="{00000000-0008-0000-0300-000010000000}"/>
            </a:ext>
          </a:extLst>
        </xdr:cNvPr>
        <xdr:cNvSpPr txBox="1"/>
      </xdr:nvSpPr>
      <xdr:spPr>
        <a:xfrm>
          <a:off x="11287125" y="0"/>
          <a:ext cx="876300" cy="3714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0070C0"/>
              </a:solidFill>
            </a:rPr>
            <a:t>自動計算</a:t>
          </a:r>
        </a:p>
      </xdr:txBody>
    </xdr:sp>
    <xdr:clientData/>
  </xdr:twoCellAnchor>
  <xdr:twoCellAnchor>
    <xdr:from>
      <xdr:col>1</xdr:col>
      <xdr:colOff>981075</xdr:colOff>
      <xdr:row>0</xdr:row>
      <xdr:rowOff>0</xdr:rowOff>
    </xdr:from>
    <xdr:to>
      <xdr:col>14</xdr:col>
      <xdr:colOff>152400</xdr:colOff>
      <xdr:row>1</xdr:row>
      <xdr:rowOff>38100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1314450" y="0"/>
          <a:ext cx="9972675" cy="276225"/>
        </a:xfrm>
        <a:prstGeom prst="rect">
          <a:avLst/>
        </a:prstGeom>
        <a:noFill/>
        <a:ln w="38100">
          <a:solidFill>
            <a:srgbClr val="0070C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13</xdr:col>
      <xdr:colOff>390525</xdr:colOff>
      <xdr:row>14</xdr:row>
      <xdr:rowOff>123825</xdr:rowOff>
    </xdr:from>
    <xdr:to>
      <xdr:col>14</xdr:col>
      <xdr:colOff>685800</xdr:colOff>
      <xdr:row>16</xdr:row>
      <xdr:rowOff>38099</xdr:rowOff>
    </xdr:to>
    <xdr:sp macro="" textlink="">
      <xdr:nvSpPr>
        <xdr:cNvPr id="18" name="テキスト ボックス 17">
          <a:extLst>
            <a:ext uri="{FF2B5EF4-FFF2-40B4-BE49-F238E27FC236}">
              <a16:creationId xmlns:a16="http://schemas.microsoft.com/office/drawing/2014/main" id="{00000000-0008-0000-0300-000012000000}"/>
            </a:ext>
          </a:extLst>
        </xdr:cNvPr>
        <xdr:cNvSpPr txBox="1"/>
      </xdr:nvSpPr>
      <xdr:spPr>
        <a:xfrm>
          <a:off x="10477500" y="3209925"/>
          <a:ext cx="1343025" cy="3714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0070C0"/>
              </a:solidFill>
            </a:rPr>
            <a:t>調整額が自動計算</a:t>
          </a:r>
        </a:p>
      </xdr:txBody>
    </xdr:sp>
    <xdr:clientData/>
  </xdr:twoCellAnchor>
  <xdr:twoCellAnchor>
    <xdr:from>
      <xdr:col>12</xdr:col>
      <xdr:colOff>38100</xdr:colOff>
      <xdr:row>13</xdr:row>
      <xdr:rowOff>47624</xdr:rowOff>
    </xdr:from>
    <xdr:to>
      <xdr:col>15</xdr:col>
      <xdr:colOff>2475</xdr:colOff>
      <xdr:row>14</xdr:row>
      <xdr:rowOff>2</xdr:rowOff>
    </xdr:to>
    <xdr:sp macro="" textlink="">
      <xdr:nvSpPr>
        <xdr:cNvPr id="19" name="左中かっこ 18">
          <a:extLst>
            <a:ext uri="{FF2B5EF4-FFF2-40B4-BE49-F238E27FC236}">
              <a16:creationId xmlns:a16="http://schemas.microsoft.com/office/drawing/2014/main" id="{00000000-0008-0000-0300-000013000000}"/>
            </a:ext>
          </a:extLst>
        </xdr:cNvPr>
        <xdr:cNvSpPr/>
      </xdr:nvSpPr>
      <xdr:spPr>
        <a:xfrm rot="16200000">
          <a:off x="10707336" y="1465613"/>
          <a:ext cx="180978" cy="3060000"/>
        </a:xfrm>
        <a:prstGeom prst="leftBrace">
          <a:avLst>
            <a:gd name="adj1" fmla="val 16808"/>
            <a:gd name="adj2" fmla="val 65838"/>
          </a:avLst>
        </a:prstGeom>
        <a:ln w="38100">
          <a:solidFill>
            <a:srgbClr val="0070C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447675</xdr:colOff>
      <xdr:row>13</xdr:row>
      <xdr:rowOff>28575</xdr:rowOff>
    </xdr:from>
    <xdr:to>
      <xdr:col>11</xdr:col>
      <xdr:colOff>571500</xdr:colOff>
      <xdr:row>15</xdr:row>
      <xdr:rowOff>47625</xdr:rowOff>
    </xdr:to>
    <xdr:sp macro="" textlink="">
      <xdr:nvSpPr>
        <xdr:cNvPr id="20" name="テキスト ボックス 19">
          <a:extLst>
            <a:ext uri="{FF2B5EF4-FFF2-40B4-BE49-F238E27FC236}">
              <a16:creationId xmlns:a16="http://schemas.microsoft.com/office/drawing/2014/main" id="{00000000-0008-0000-0300-000014000000}"/>
            </a:ext>
          </a:extLst>
        </xdr:cNvPr>
        <xdr:cNvSpPr txBox="1"/>
      </xdr:nvSpPr>
      <xdr:spPr>
        <a:xfrm>
          <a:off x="8162925" y="2886075"/>
          <a:ext cx="590550" cy="4762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400" b="1">
              <a:solidFill>
                <a:srgbClr val="FF0000"/>
              </a:solidFill>
              <a:latin typeface="HG丸ｺﾞｼｯｸM-PRO" panose="020F0600000000000000" pitchFamily="50" charset="-128"/>
              <a:ea typeface="HG丸ｺﾞｼｯｸM-PRO" panose="020F0600000000000000" pitchFamily="50" charset="-128"/>
            </a:rPr>
            <a:t>②</a:t>
          </a:r>
        </a:p>
      </xdr:txBody>
    </xdr:sp>
    <xdr:clientData/>
  </xdr:twoCellAnchor>
  <xdr:twoCellAnchor>
    <xdr:from>
      <xdr:col>10</xdr:col>
      <xdr:colOff>28575</xdr:colOff>
      <xdr:row>4</xdr:row>
      <xdr:rowOff>19050</xdr:rowOff>
    </xdr:from>
    <xdr:to>
      <xdr:col>12</xdr:col>
      <xdr:colOff>28575</xdr:colOff>
      <xdr:row>16</xdr:row>
      <xdr:rowOff>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7743825" y="809625"/>
          <a:ext cx="1514475" cy="2733675"/>
        </a:xfrm>
        <a:prstGeom prst="rect">
          <a:avLst/>
        </a:prstGeom>
        <a:noFill/>
        <a:ln w="3810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8</xdr:col>
      <xdr:colOff>600075</xdr:colOff>
      <xdr:row>17</xdr:row>
      <xdr:rowOff>9525</xdr:rowOff>
    </xdr:from>
    <xdr:to>
      <xdr:col>12</xdr:col>
      <xdr:colOff>619125</xdr:colOff>
      <xdr:row>21</xdr:row>
      <xdr:rowOff>95250</xdr:rowOff>
    </xdr:to>
    <xdr:sp macro="" textlink="">
      <xdr:nvSpPr>
        <xdr:cNvPr id="22" name="角丸四角形 21">
          <a:extLst>
            <a:ext uri="{FF2B5EF4-FFF2-40B4-BE49-F238E27FC236}">
              <a16:creationId xmlns:a16="http://schemas.microsoft.com/office/drawing/2014/main" id="{00000000-0008-0000-0300-000016000000}"/>
            </a:ext>
          </a:extLst>
        </xdr:cNvPr>
        <xdr:cNvSpPr/>
      </xdr:nvSpPr>
      <xdr:spPr>
        <a:xfrm>
          <a:off x="6238875" y="3781425"/>
          <a:ext cx="3609975" cy="1000125"/>
        </a:xfrm>
        <a:prstGeom prst="roundRect">
          <a:avLst/>
        </a:prstGeom>
        <a:solidFill>
          <a:schemeClr val="bg1"/>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r>
            <a:rPr kumimoji="1" lang="ja-JP" altLang="en-US" sz="1200">
              <a:solidFill>
                <a:srgbClr val="FF0000"/>
              </a:solidFill>
              <a:latin typeface="HG丸ｺﾞｼｯｸM-PRO" panose="020F0600000000000000" pitchFamily="50" charset="-128"/>
              <a:ea typeface="HG丸ｺﾞｼｯｸM-PRO" panose="020F0600000000000000" pitchFamily="50" charset="-128"/>
            </a:rPr>
            <a:t>今回の申請期間・申請肥料の購入に関して、肥料価格高騰に対する都・区市町村からの補助金を受けている場合は「○」でその金額を、受けていない場合は「</a:t>
          </a:r>
          <a:r>
            <a:rPr kumimoji="1" lang="en-US" altLang="ja-JP" sz="1200">
              <a:solidFill>
                <a:srgbClr val="FF0000"/>
              </a:solidFill>
              <a:latin typeface="HG丸ｺﾞｼｯｸM-PRO" panose="020F0600000000000000" pitchFamily="50" charset="-128"/>
              <a:ea typeface="HG丸ｺﾞｼｯｸM-PRO" panose="020F0600000000000000" pitchFamily="50" charset="-128"/>
            </a:rPr>
            <a:t>×</a:t>
          </a:r>
          <a:r>
            <a:rPr kumimoji="1" lang="ja-JP" altLang="en-US" sz="1200">
              <a:solidFill>
                <a:srgbClr val="FF0000"/>
              </a:solidFill>
              <a:latin typeface="HG丸ｺﾞｼｯｸM-PRO" panose="020F0600000000000000" pitchFamily="50" charset="-128"/>
              <a:ea typeface="HG丸ｺﾞｼｯｸM-PRO" panose="020F0600000000000000" pitchFamily="50" charset="-128"/>
            </a:rPr>
            <a:t>」を入力してください。</a:t>
          </a:r>
        </a:p>
      </xdr:txBody>
    </xdr:sp>
    <xdr:clientData/>
  </xdr:twoCellAnchor>
  <xdr:twoCellAnchor>
    <xdr:from>
      <xdr:col>10</xdr:col>
      <xdr:colOff>328613</xdr:colOff>
      <xdr:row>15</xdr:row>
      <xdr:rowOff>200027</xdr:rowOff>
    </xdr:from>
    <xdr:to>
      <xdr:col>10</xdr:col>
      <xdr:colOff>442913</xdr:colOff>
      <xdr:row>17</xdr:row>
      <xdr:rowOff>9525</xdr:rowOff>
    </xdr:to>
    <xdr:cxnSp macro="">
      <xdr:nvCxnSpPr>
        <xdr:cNvPr id="23" name="直線矢印コネクタ 22">
          <a:extLst>
            <a:ext uri="{FF2B5EF4-FFF2-40B4-BE49-F238E27FC236}">
              <a16:creationId xmlns:a16="http://schemas.microsoft.com/office/drawing/2014/main" id="{00000000-0008-0000-0300-000017000000}"/>
            </a:ext>
          </a:extLst>
        </xdr:cNvPr>
        <xdr:cNvCxnSpPr>
          <a:stCxn id="22" idx="0"/>
        </xdr:cNvCxnSpPr>
      </xdr:nvCxnSpPr>
      <xdr:spPr>
        <a:xfrm flipV="1">
          <a:off x="8043863" y="3514727"/>
          <a:ext cx="114300" cy="266698"/>
        </a:xfrm>
        <a:prstGeom prst="straightConnector1">
          <a:avLst/>
        </a:prstGeom>
        <a:ln w="38100">
          <a:solidFill>
            <a:srgbClr val="FF0000"/>
          </a:solidFill>
          <a:tailEnd type="triangle"/>
        </a:ln>
      </xdr:spPr>
      <xdr:style>
        <a:lnRef idx="1">
          <a:schemeClr val="accent5"/>
        </a:lnRef>
        <a:fillRef idx="0">
          <a:schemeClr val="accent5"/>
        </a:fillRef>
        <a:effectRef idx="0">
          <a:schemeClr val="accent5"/>
        </a:effectRef>
        <a:fontRef idx="minor">
          <a:schemeClr val="tx1"/>
        </a:fontRef>
      </xdr:style>
    </xdr:cxnSp>
    <xdr:clientData/>
  </xdr:twoCellAnchor>
  <xdr:twoCellAnchor>
    <xdr:from>
      <xdr:col>15</xdr:col>
      <xdr:colOff>28575</xdr:colOff>
      <xdr:row>4</xdr:row>
      <xdr:rowOff>38100</xdr:rowOff>
    </xdr:from>
    <xdr:to>
      <xdr:col>16</xdr:col>
      <xdr:colOff>57150</xdr:colOff>
      <xdr:row>16</xdr:row>
      <xdr:rowOff>9525</xdr:rowOff>
    </xdr:to>
    <xdr:sp macro="" textlink="">
      <xdr:nvSpPr>
        <xdr:cNvPr id="27" name="正方形/長方形 26">
          <a:extLst>
            <a:ext uri="{FF2B5EF4-FFF2-40B4-BE49-F238E27FC236}">
              <a16:creationId xmlns:a16="http://schemas.microsoft.com/office/drawing/2014/main" id="{00000000-0008-0000-0300-00001B000000}"/>
            </a:ext>
          </a:extLst>
        </xdr:cNvPr>
        <xdr:cNvSpPr/>
      </xdr:nvSpPr>
      <xdr:spPr>
        <a:xfrm>
          <a:off x="12353925" y="828675"/>
          <a:ext cx="1219200" cy="2724150"/>
        </a:xfrm>
        <a:prstGeom prst="rect">
          <a:avLst/>
        </a:prstGeom>
        <a:noFill/>
        <a:ln w="38100">
          <a:solidFill>
            <a:srgbClr val="0070C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15</xdr:col>
      <xdr:colOff>47626</xdr:colOff>
      <xdr:row>12</xdr:row>
      <xdr:rowOff>152399</xdr:rowOff>
    </xdr:from>
    <xdr:to>
      <xdr:col>16</xdr:col>
      <xdr:colOff>19051</xdr:colOff>
      <xdr:row>16</xdr:row>
      <xdr:rowOff>66675</xdr:rowOff>
    </xdr:to>
    <xdr:sp macro="" textlink="">
      <xdr:nvSpPr>
        <xdr:cNvPr id="28" name="テキスト ボックス 27">
          <a:extLst>
            <a:ext uri="{FF2B5EF4-FFF2-40B4-BE49-F238E27FC236}">
              <a16:creationId xmlns:a16="http://schemas.microsoft.com/office/drawing/2014/main" id="{00000000-0008-0000-0300-00001C000000}"/>
            </a:ext>
          </a:extLst>
        </xdr:cNvPr>
        <xdr:cNvSpPr txBox="1"/>
      </xdr:nvSpPr>
      <xdr:spPr>
        <a:xfrm>
          <a:off x="12372976" y="2781299"/>
          <a:ext cx="1162050" cy="8286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0070C0"/>
              </a:solidFill>
            </a:rPr>
            <a:t>調整後の</a:t>
          </a:r>
          <a:endParaRPr kumimoji="1" lang="en-US" altLang="ja-JP" sz="1100" b="1">
            <a:solidFill>
              <a:srgbClr val="0070C0"/>
            </a:solidFill>
          </a:endParaRPr>
        </a:p>
        <a:p>
          <a:r>
            <a:rPr kumimoji="1" lang="ja-JP" altLang="en-US" sz="1100" b="1">
              <a:solidFill>
                <a:srgbClr val="0070C0"/>
              </a:solidFill>
            </a:rPr>
            <a:t>支援予定額が</a:t>
          </a:r>
          <a:endParaRPr kumimoji="1" lang="en-US" altLang="ja-JP" sz="1100" b="1">
            <a:solidFill>
              <a:srgbClr val="0070C0"/>
            </a:solidFill>
          </a:endParaRPr>
        </a:p>
        <a:p>
          <a:r>
            <a:rPr kumimoji="1" lang="ja-JP" altLang="en-US" sz="1100" b="1">
              <a:solidFill>
                <a:srgbClr val="0070C0"/>
              </a:solidFill>
            </a:rPr>
            <a:t>自動計算</a:t>
          </a:r>
        </a:p>
      </xdr:txBody>
    </xdr:sp>
    <xdr:clientData/>
  </xdr:twoCellAnchor>
  <xdr:twoCellAnchor>
    <xdr:from>
      <xdr:col>5</xdr:col>
      <xdr:colOff>352426</xdr:colOff>
      <xdr:row>14</xdr:row>
      <xdr:rowOff>19049</xdr:rowOff>
    </xdr:from>
    <xdr:to>
      <xdr:col>6</xdr:col>
      <xdr:colOff>887401</xdr:colOff>
      <xdr:row>17</xdr:row>
      <xdr:rowOff>53249</xdr:rowOff>
    </xdr:to>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3895726" y="3105149"/>
          <a:ext cx="1116000" cy="720000"/>
        </a:xfrm>
        <a:prstGeom prst="rect">
          <a:avLst/>
        </a:prstGeom>
        <a:noFill/>
        <a:ln w="9525" cmpd="sng">
          <a:solidFill>
            <a:schemeClr val="accent6">
              <a:lumMod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vert="horz" wrap="square" rtlCol="0" anchor="t"/>
        <a:lstStyle/>
        <a:p>
          <a:r>
            <a:rPr kumimoji="1" lang="ja-JP" altLang="en-US" sz="1200" b="1">
              <a:solidFill>
                <a:schemeClr val="accent6">
                  <a:lumMod val="50000"/>
                </a:schemeClr>
              </a:solidFill>
              <a:latin typeface="HG丸ｺﾞｼｯｸM-PRO" panose="020F0600000000000000" pitchFamily="50" charset="-128"/>
              <a:ea typeface="HG丸ｺﾞｼｯｸM-PRO" panose="020F0600000000000000" pitchFamily="50" charset="-128"/>
            </a:rPr>
            <a:t>様式</a:t>
          </a:r>
          <a:r>
            <a:rPr kumimoji="1" lang="en-US" altLang="ja-JP" sz="1200" b="1">
              <a:solidFill>
                <a:schemeClr val="accent6">
                  <a:lumMod val="50000"/>
                </a:schemeClr>
              </a:solidFill>
              <a:latin typeface="HG丸ｺﾞｼｯｸM-PRO" panose="020F0600000000000000" pitchFamily="50" charset="-128"/>
              <a:ea typeface="HG丸ｺﾞｼｯｸM-PRO" panose="020F0600000000000000" pitchFamily="50" charset="-128"/>
            </a:rPr>
            <a:t>1-2</a:t>
          </a:r>
        </a:p>
        <a:p>
          <a:r>
            <a:rPr kumimoji="1" lang="ja-JP" altLang="en-US" sz="1200" b="1">
              <a:solidFill>
                <a:schemeClr val="accent6">
                  <a:lumMod val="50000"/>
                </a:schemeClr>
              </a:solidFill>
              <a:latin typeface="HG丸ｺﾞｼｯｸM-PRO" panose="020F0600000000000000" pitchFamily="50" charset="-128"/>
              <a:ea typeface="HG丸ｺﾞｼｯｸM-PRO" panose="020F0600000000000000" pitchFamily="50" charset="-128"/>
            </a:rPr>
            <a:t>「当年の肥料費」に引用</a:t>
          </a:r>
        </a:p>
      </xdr:txBody>
    </xdr:sp>
    <xdr:clientData/>
  </xdr:twoCellAnchor>
  <xdr:twoCellAnchor>
    <xdr:from>
      <xdr:col>6</xdr:col>
      <xdr:colOff>329401</xdr:colOff>
      <xdr:row>13</xdr:row>
      <xdr:rowOff>57150</xdr:rowOff>
    </xdr:from>
    <xdr:to>
      <xdr:col>6</xdr:col>
      <xdr:colOff>381000</xdr:colOff>
      <xdr:row>14</xdr:row>
      <xdr:rowOff>19049</xdr:rowOff>
    </xdr:to>
    <xdr:cxnSp macro="">
      <xdr:nvCxnSpPr>
        <xdr:cNvPr id="30" name="直線矢印コネクタ 29">
          <a:extLst>
            <a:ext uri="{FF2B5EF4-FFF2-40B4-BE49-F238E27FC236}">
              <a16:creationId xmlns:a16="http://schemas.microsoft.com/office/drawing/2014/main" id="{00000000-0008-0000-0300-00001E000000}"/>
            </a:ext>
          </a:extLst>
        </xdr:cNvPr>
        <xdr:cNvCxnSpPr>
          <a:stCxn id="29" idx="0"/>
        </xdr:cNvCxnSpPr>
      </xdr:nvCxnSpPr>
      <xdr:spPr>
        <a:xfrm flipV="1">
          <a:off x="4453726" y="2914650"/>
          <a:ext cx="51599" cy="190499"/>
        </a:xfrm>
        <a:prstGeom prst="straightConnector1">
          <a:avLst/>
        </a:prstGeom>
        <a:ln w="38100">
          <a:solidFill>
            <a:schemeClr val="accent6">
              <a:lumMod val="50000"/>
            </a:schemeClr>
          </a:solidFill>
          <a:tailEnd type="triangle"/>
        </a:ln>
      </xdr:spPr>
      <xdr:style>
        <a:lnRef idx="1">
          <a:schemeClr val="accent5"/>
        </a:lnRef>
        <a:fillRef idx="0">
          <a:schemeClr val="accent5"/>
        </a:fillRef>
        <a:effectRef idx="0">
          <a:schemeClr val="accent5"/>
        </a:effectRef>
        <a:fontRef idx="minor">
          <a:schemeClr val="tx1"/>
        </a:fontRef>
      </xdr:style>
    </xdr:cxnSp>
    <xdr:clientData/>
  </xdr:twoCellAnchor>
  <xdr:twoCellAnchor>
    <xdr:from>
      <xdr:col>14</xdr:col>
      <xdr:colOff>990600</xdr:colOff>
      <xdr:row>16</xdr:row>
      <xdr:rowOff>209549</xdr:rowOff>
    </xdr:from>
    <xdr:to>
      <xdr:col>15</xdr:col>
      <xdr:colOff>1143000</xdr:colOff>
      <xdr:row>20</xdr:row>
      <xdr:rowOff>15149</xdr:rowOff>
    </xdr:to>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12125325" y="3752849"/>
          <a:ext cx="1343025" cy="720000"/>
        </a:xfrm>
        <a:prstGeom prst="rect">
          <a:avLst/>
        </a:prstGeom>
        <a:noFill/>
        <a:ln w="9525" cmpd="sng">
          <a:solidFill>
            <a:schemeClr val="accent6">
              <a:lumMod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vert="horz" wrap="square" rtlCol="0" anchor="t"/>
        <a:lstStyle/>
        <a:p>
          <a:pPr algn="ctr"/>
          <a:r>
            <a:rPr kumimoji="1" lang="ja-JP" altLang="en-US" sz="1200" b="1">
              <a:solidFill>
                <a:schemeClr val="accent6">
                  <a:lumMod val="50000"/>
                </a:schemeClr>
              </a:solidFill>
              <a:latin typeface="HG丸ｺﾞｼｯｸM-PRO" panose="020F0600000000000000" pitchFamily="50" charset="-128"/>
              <a:ea typeface="HG丸ｺﾞｼｯｸM-PRO" panose="020F0600000000000000" pitchFamily="50" charset="-128"/>
            </a:rPr>
            <a:t>様式</a:t>
          </a:r>
          <a:r>
            <a:rPr kumimoji="1" lang="en-US" altLang="ja-JP" sz="1200" b="1">
              <a:solidFill>
                <a:schemeClr val="accent6">
                  <a:lumMod val="50000"/>
                </a:schemeClr>
              </a:solidFill>
              <a:latin typeface="HG丸ｺﾞｼｯｸM-PRO" panose="020F0600000000000000" pitchFamily="50" charset="-128"/>
              <a:ea typeface="HG丸ｺﾞｼｯｸM-PRO" panose="020F0600000000000000" pitchFamily="50" charset="-128"/>
            </a:rPr>
            <a:t>1-2</a:t>
          </a:r>
        </a:p>
        <a:p>
          <a:pPr algn="ctr"/>
          <a:r>
            <a:rPr kumimoji="1" lang="ja-JP" altLang="en-US" sz="1200" b="1">
              <a:solidFill>
                <a:schemeClr val="accent6">
                  <a:lumMod val="50000"/>
                </a:schemeClr>
              </a:solidFill>
              <a:latin typeface="HG丸ｺﾞｼｯｸM-PRO" panose="020F0600000000000000" pitchFamily="50" charset="-128"/>
              <a:ea typeface="HG丸ｺﾞｼｯｸM-PRO" panose="020F0600000000000000" pitchFamily="50" charset="-128"/>
            </a:rPr>
            <a:t>「支援予定額」に引用</a:t>
          </a:r>
        </a:p>
      </xdr:txBody>
    </xdr:sp>
    <xdr:clientData/>
  </xdr:twoCellAnchor>
  <xdr:twoCellAnchor>
    <xdr:from>
      <xdr:col>15</xdr:col>
      <xdr:colOff>471488</xdr:colOff>
      <xdr:row>15</xdr:row>
      <xdr:rowOff>219075</xdr:rowOff>
    </xdr:from>
    <xdr:to>
      <xdr:col>15</xdr:col>
      <xdr:colOff>495300</xdr:colOff>
      <xdr:row>16</xdr:row>
      <xdr:rowOff>209549</xdr:rowOff>
    </xdr:to>
    <xdr:cxnSp macro="">
      <xdr:nvCxnSpPr>
        <xdr:cNvPr id="32" name="直線矢印コネクタ 31">
          <a:extLst>
            <a:ext uri="{FF2B5EF4-FFF2-40B4-BE49-F238E27FC236}">
              <a16:creationId xmlns:a16="http://schemas.microsoft.com/office/drawing/2014/main" id="{00000000-0008-0000-0300-000020000000}"/>
            </a:ext>
          </a:extLst>
        </xdr:cNvPr>
        <xdr:cNvCxnSpPr>
          <a:stCxn id="31" idx="0"/>
        </xdr:cNvCxnSpPr>
      </xdr:nvCxnSpPr>
      <xdr:spPr>
        <a:xfrm flipV="1">
          <a:off x="12796838" y="3533775"/>
          <a:ext cx="23812" cy="219074"/>
        </a:xfrm>
        <a:prstGeom prst="straightConnector1">
          <a:avLst/>
        </a:prstGeom>
        <a:ln w="38100">
          <a:solidFill>
            <a:schemeClr val="accent6">
              <a:lumMod val="50000"/>
            </a:schemeClr>
          </a:solidFill>
          <a:tailEnd type="triangle"/>
        </a:ln>
      </xdr:spPr>
      <xdr:style>
        <a:lnRef idx="1">
          <a:schemeClr val="accent5"/>
        </a:lnRef>
        <a:fillRef idx="0">
          <a:schemeClr val="accent5"/>
        </a:fillRef>
        <a:effectRef idx="0">
          <a:schemeClr val="accent5"/>
        </a:effectRef>
        <a:fontRef idx="minor">
          <a:schemeClr val="tx1"/>
        </a:fontRef>
      </xdr:style>
    </xdr:cxnSp>
    <xdr:clientData/>
  </xdr:twoCellAnchor>
  <xdr:twoCellAnchor>
    <xdr:from>
      <xdr:col>13</xdr:col>
      <xdr:colOff>247651</xdr:colOff>
      <xdr:row>15</xdr:row>
      <xdr:rowOff>152400</xdr:rowOff>
    </xdr:from>
    <xdr:to>
      <xdr:col>14</xdr:col>
      <xdr:colOff>723901</xdr:colOff>
      <xdr:row>17</xdr:row>
      <xdr:rowOff>9525</xdr:rowOff>
    </xdr:to>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0334626" y="3467100"/>
          <a:ext cx="1524000" cy="3143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0070C0"/>
              </a:solidFill>
            </a:rPr>
            <a:t>※1</a:t>
          </a:r>
          <a:r>
            <a:rPr kumimoji="1" lang="ja-JP" altLang="en-US" sz="1100" b="1">
              <a:solidFill>
                <a:srgbClr val="0070C0"/>
              </a:solidFill>
            </a:rPr>
            <a:t>円未満は切り捨て</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171449</xdr:colOff>
      <xdr:row>108</xdr:row>
      <xdr:rowOff>9526</xdr:rowOff>
    </xdr:from>
    <xdr:to>
      <xdr:col>4</xdr:col>
      <xdr:colOff>1238249</xdr:colOff>
      <xdr:row>108</xdr:row>
      <xdr:rowOff>809625</xdr:rowOff>
    </xdr:to>
    <xdr:sp macro="" textlink="">
      <xdr:nvSpPr>
        <xdr:cNvPr id="3" name="角丸四角形 2">
          <a:extLst>
            <a:ext uri="{FF2B5EF4-FFF2-40B4-BE49-F238E27FC236}">
              <a16:creationId xmlns:a16="http://schemas.microsoft.com/office/drawing/2014/main" id="{00000000-0008-0000-0400-000003000000}"/>
            </a:ext>
          </a:extLst>
        </xdr:cNvPr>
        <xdr:cNvSpPr/>
      </xdr:nvSpPr>
      <xdr:spPr>
        <a:xfrm>
          <a:off x="171449" y="5991226"/>
          <a:ext cx="4505325" cy="800099"/>
        </a:xfrm>
        <a:prstGeom prst="roundRect">
          <a:avLst/>
        </a:prstGeom>
        <a:solidFill>
          <a:schemeClr val="bg1"/>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r>
            <a:rPr kumimoji="1" lang="ja-JP" altLang="en-US" sz="1200">
              <a:solidFill>
                <a:srgbClr val="FF0000"/>
              </a:solidFill>
              <a:latin typeface="HG丸ｺﾞｼｯｸM-PRO" panose="020F0600000000000000" pitchFamily="50" charset="-128"/>
              <a:ea typeface="HG丸ｺﾞｼｯｸM-PRO" panose="020F0600000000000000" pitchFamily="50" charset="-128"/>
            </a:rPr>
            <a:t>算出ツールの「参加農業者氏名又は法人名」と同じ内容を直接入力してください。右側（</a:t>
          </a:r>
          <a:r>
            <a:rPr kumimoji="1" lang="en-US" altLang="ja-JP" sz="1200">
              <a:solidFill>
                <a:srgbClr val="FF0000"/>
              </a:solidFill>
              <a:latin typeface="HG丸ｺﾞｼｯｸM-PRO" panose="020F0600000000000000" pitchFamily="50" charset="-128"/>
              <a:ea typeface="HG丸ｺﾞｼｯｸM-PRO" panose="020F0600000000000000" pitchFamily="50" charset="-128"/>
            </a:rPr>
            <a:t>D</a:t>
          </a:r>
          <a:r>
            <a:rPr kumimoji="1" lang="ja-JP" altLang="en-US" sz="1200">
              <a:solidFill>
                <a:srgbClr val="FF0000"/>
              </a:solidFill>
              <a:latin typeface="HG丸ｺﾞｼｯｸM-PRO" panose="020F0600000000000000" pitchFamily="50" charset="-128"/>
              <a:ea typeface="HG丸ｺﾞｼｯｸM-PRO" panose="020F0600000000000000" pitchFamily="50" charset="-128"/>
            </a:rPr>
            <a:t>～</a:t>
          </a:r>
          <a:r>
            <a:rPr kumimoji="1" lang="en-US" altLang="ja-JP" sz="1200">
              <a:solidFill>
                <a:srgbClr val="FF0000"/>
              </a:solidFill>
              <a:latin typeface="HG丸ｺﾞｼｯｸM-PRO" panose="020F0600000000000000" pitchFamily="50" charset="-128"/>
              <a:ea typeface="HG丸ｺﾞｼｯｸM-PRO" panose="020F0600000000000000" pitchFamily="50" charset="-128"/>
            </a:rPr>
            <a:t>H</a:t>
          </a:r>
          <a:r>
            <a:rPr kumimoji="1" lang="ja-JP" altLang="en-US" sz="1200">
              <a:solidFill>
                <a:srgbClr val="FF0000"/>
              </a:solidFill>
              <a:latin typeface="HG丸ｺﾞｼｯｸM-PRO" panose="020F0600000000000000" pitchFamily="50" charset="-128"/>
              <a:ea typeface="HG丸ｺﾞｼｯｸM-PRO" panose="020F0600000000000000" pitchFamily="50" charset="-128"/>
            </a:rPr>
            <a:t>列）が自動入力されます。他の取組実施者への参加の有無は、直接入力ください。</a:t>
          </a:r>
        </a:p>
      </xdr:txBody>
    </xdr:sp>
    <xdr:clientData/>
  </xdr:twoCellAnchor>
  <xdr:twoCellAnchor>
    <xdr:from>
      <xdr:col>1</xdr:col>
      <xdr:colOff>895350</xdr:colOff>
      <xdr:row>10</xdr:row>
      <xdr:rowOff>419100</xdr:rowOff>
    </xdr:from>
    <xdr:to>
      <xdr:col>3</xdr:col>
      <xdr:colOff>233362</xdr:colOff>
      <xdr:row>108</xdr:row>
      <xdr:rowOff>9526</xdr:rowOff>
    </xdr:to>
    <xdr:cxnSp macro="">
      <xdr:nvCxnSpPr>
        <xdr:cNvPr id="7" name="直線矢印コネクタ 6">
          <a:extLst>
            <a:ext uri="{FF2B5EF4-FFF2-40B4-BE49-F238E27FC236}">
              <a16:creationId xmlns:a16="http://schemas.microsoft.com/office/drawing/2014/main" id="{00000000-0008-0000-0400-000007000000}"/>
            </a:ext>
          </a:extLst>
        </xdr:cNvPr>
        <xdr:cNvCxnSpPr>
          <a:stCxn id="3" idx="0"/>
        </xdr:cNvCxnSpPr>
      </xdr:nvCxnSpPr>
      <xdr:spPr>
        <a:xfrm flipH="1" flipV="1">
          <a:off x="1295400" y="5086350"/>
          <a:ext cx="1128712" cy="904876"/>
        </a:xfrm>
        <a:prstGeom prst="straightConnector1">
          <a:avLst/>
        </a:prstGeom>
        <a:ln w="38100">
          <a:solidFill>
            <a:srgbClr val="FF0000"/>
          </a:solidFill>
          <a:tailEnd type="triangle"/>
        </a:ln>
      </xdr:spPr>
      <xdr:style>
        <a:lnRef idx="1">
          <a:schemeClr val="accent5"/>
        </a:lnRef>
        <a:fillRef idx="0">
          <a:schemeClr val="accent5"/>
        </a:fillRef>
        <a:effectRef idx="0">
          <a:schemeClr val="accent5"/>
        </a:effectRef>
        <a:fontRef idx="minor">
          <a:schemeClr val="tx1"/>
        </a:fontRef>
      </xdr:style>
    </xdr:cxnSp>
    <xdr:clientData/>
  </xdr:twoCellAnchor>
  <xdr:twoCellAnchor>
    <xdr:from>
      <xdr:col>0</xdr:col>
      <xdr:colOff>333376</xdr:colOff>
      <xdr:row>5</xdr:row>
      <xdr:rowOff>428625</xdr:rowOff>
    </xdr:from>
    <xdr:to>
      <xdr:col>3</xdr:col>
      <xdr:colOff>57150</xdr:colOff>
      <xdr:row>106</xdr:row>
      <xdr:rowOff>57150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333376" y="2505075"/>
          <a:ext cx="1914524" cy="2733675"/>
        </a:xfrm>
        <a:prstGeom prst="rect">
          <a:avLst/>
        </a:prstGeom>
        <a:noFill/>
        <a:ln w="3810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3</xdr:col>
      <xdr:colOff>123824</xdr:colOff>
      <xdr:row>5</xdr:row>
      <xdr:rowOff>428625</xdr:rowOff>
    </xdr:from>
    <xdr:to>
      <xdr:col>8</xdr:col>
      <xdr:colOff>104774</xdr:colOff>
      <xdr:row>107</xdr:row>
      <xdr:rowOff>95250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2314574" y="2505075"/>
          <a:ext cx="6219825" cy="3333750"/>
        </a:xfrm>
        <a:prstGeom prst="rect">
          <a:avLst/>
        </a:prstGeom>
        <a:noFill/>
        <a:ln w="38100">
          <a:solidFill>
            <a:srgbClr val="0070C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3</xdr:col>
      <xdr:colOff>533401</xdr:colOff>
      <xdr:row>0</xdr:row>
      <xdr:rowOff>304800</xdr:rowOff>
    </xdr:from>
    <xdr:to>
      <xdr:col>5</xdr:col>
      <xdr:colOff>1066801</xdr:colOff>
      <xdr:row>2</xdr:row>
      <xdr:rowOff>161925</xdr:rowOff>
    </xdr:to>
    <xdr:sp macro="" textlink="">
      <xdr:nvSpPr>
        <xdr:cNvPr id="17" name="テキスト ボックス 16">
          <a:extLst>
            <a:ext uri="{FF2B5EF4-FFF2-40B4-BE49-F238E27FC236}">
              <a16:creationId xmlns:a16="http://schemas.microsoft.com/office/drawing/2014/main" id="{00000000-0008-0000-0400-000011000000}"/>
            </a:ext>
          </a:extLst>
        </xdr:cNvPr>
        <xdr:cNvSpPr txBox="1"/>
      </xdr:nvSpPr>
      <xdr:spPr>
        <a:xfrm>
          <a:off x="2724151" y="304800"/>
          <a:ext cx="3028950" cy="619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rgbClr val="0070C0"/>
              </a:solidFill>
            </a:rPr>
            <a:t>Ｂ列に参加農業者名を入力すると、算出ツールから引用され、自動計算されます。</a:t>
          </a:r>
        </a:p>
      </xdr:txBody>
    </xdr:sp>
    <xdr:clientData/>
  </xdr:twoCellAnchor>
  <xdr:twoCellAnchor>
    <xdr:from>
      <xdr:col>4</xdr:col>
      <xdr:colOff>752477</xdr:colOff>
      <xdr:row>2</xdr:row>
      <xdr:rowOff>161925</xdr:rowOff>
    </xdr:from>
    <xdr:to>
      <xdr:col>4</xdr:col>
      <xdr:colOff>800101</xdr:colOff>
      <xdr:row>6</xdr:row>
      <xdr:rowOff>66675</xdr:rowOff>
    </xdr:to>
    <xdr:cxnSp macro="">
      <xdr:nvCxnSpPr>
        <xdr:cNvPr id="18" name="直線矢印コネクタ 17">
          <a:extLst>
            <a:ext uri="{FF2B5EF4-FFF2-40B4-BE49-F238E27FC236}">
              <a16:creationId xmlns:a16="http://schemas.microsoft.com/office/drawing/2014/main" id="{00000000-0008-0000-0400-000012000000}"/>
            </a:ext>
          </a:extLst>
        </xdr:cNvPr>
        <xdr:cNvCxnSpPr>
          <a:stCxn id="17" idx="2"/>
        </xdr:cNvCxnSpPr>
      </xdr:nvCxnSpPr>
      <xdr:spPr>
        <a:xfrm flipH="1">
          <a:off x="4191002" y="923925"/>
          <a:ext cx="47624" cy="1752600"/>
        </a:xfrm>
        <a:prstGeom prst="straightConnector1">
          <a:avLst/>
        </a:prstGeom>
        <a:ln w="38100">
          <a:solidFill>
            <a:srgbClr val="0070C0"/>
          </a:solidFill>
          <a:tailEnd type="triangle"/>
        </a:ln>
      </xdr:spPr>
      <xdr:style>
        <a:lnRef idx="1">
          <a:schemeClr val="accent5"/>
        </a:lnRef>
        <a:fillRef idx="0">
          <a:schemeClr val="accent5"/>
        </a:fillRef>
        <a:effectRef idx="0">
          <a:schemeClr val="accent5"/>
        </a:effectRef>
        <a:fontRef idx="minor">
          <a:schemeClr val="tx1"/>
        </a:fontRef>
      </xdr:style>
    </xdr:cxnSp>
    <xdr:clientData/>
  </xdr:twoCellAnchor>
  <xdr:twoCellAnchor>
    <xdr:from>
      <xdr:col>10</xdr:col>
      <xdr:colOff>123825</xdr:colOff>
      <xdr:row>0</xdr:row>
      <xdr:rowOff>142875</xdr:rowOff>
    </xdr:from>
    <xdr:to>
      <xdr:col>11</xdr:col>
      <xdr:colOff>180975</xdr:colOff>
      <xdr:row>1</xdr:row>
      <xdr:rowOff>104775</xdr:rowOff>
    </xdr:to>
    <xdr:sp macro="" textlink="">
      <xdr:nvSpPr>
        <xdr:cNvPr id="22" name="楕円 21">
          <a:extLst>
            <a:ext uri="{FF2B5EF4-FFF2-40B4-BE49-F238E27FC236}">
              <a16:creationId xmlns:a16="http://schemas.microsoft.com/office/drawing/2014/main" id="{00000000-0008-0000-0400-000016000000}"/>
            </a:ext>
          </a:extLst>
        </xdr:cNvPr>
        <xdr:cNvSpPr/>
      </xdr:nvSpPr>
      <xdr:spPr>
        <a:xfrm>
          <a:off x="9734550" y="142875"/>
          <a:ext cx="647700" cy="342900"/>
        </a:xfrm>
        <a:prstGeom prst="ellipse">
          <a:avLst/>
        </a:prstGeom>
        <a:no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161925</xdr:colOff>
      <xdr:row>0</xdr:row>
      <xdr:rowOff>133350</xdr:rowOff>
    </xdr:from>
    <xdr:to>
      <xdr:col>8</xdr:col>
      <xdr:colOff>85725</xdr:colOff>
      <xdr:row>4</xdr:row>
      <xdr:rowOff>180974</xdr:rowOff>
    </xdr:to>
    <xdr:sp macro="" textlink="">
      <xdr:nvSpPr>
        <xdr:cNvPr id="23" name="角丸四角形 22">
          <a:extLst>
            <a:ext uri="{FF2B5EF4-FFF2-40B4-BE49-F238E27FC236}">
              <a16:creationId xmlns:a16="http://schemas.microsoft.com/office/drawing/2014/main" id="{00000000-0008-0000-0400-000017000000}"/>
            </a:ext>
          </a:extLst>
        </xdr:cNvPr>
        <xdr:cNvSpPr/>
      </xdr:nvSpPr>
      <xdr:spPr>
        <a:xfrm>
          <a:off x="6096000" y="133350"/>
          <a:ext cx="2419350" cy="1447799"/>
        </a:xfrm>
        <a:prstGeom prst="roundRect">
          <a:avLst/>
        </a:prstGeom>
        <a:solidFill>
          <a:schemeClr val="bg1"/>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r>
            <a:rPr kumimoji="1" lang="ja-JP" altLang="en-US" sz="1200">
              <a:solidFill>
                <a:srgbClr val="FF0000"/>
              </a:solidFill>
              <a:latin typeface="HG丸ｺﾞｼｯｸM-PRO" panose="020F0600000000000000" pitchFamily="50" charset="-128"/>
              <a:ea typeface="HG丸ｺﾞｼｯｸM-PRO" panose="020F0600000000000000" pitchFamily="50" charset="-128"/>
            </a:rPr>
            <a:t>参加農業者名の入力が終わりましたら、このボタンを押し、「○」のチェックボックスのみチェックを入れます。</a:t>
          </a:r>
          <a:endParaRPr kumimoji="1" lang="en-US" altLang="ja-JP" sz="1200">
            <a:solidFill>
              <a:srgbClr val="FF0000"/>
            </a:solidFill>
            <a:latin typeface="HG丸ｺﾞｼｯｸM-PRO" panose="020F0600000000000000" pitchFamily="50" charset="-128"/>
            <a:ea typeface="HG丸ｺﾞｼｯｸM-PRO" panose="020F0600000000000000" pitchFamily="50" charset="-128"/>
          </a:endParaRPr>
        </a:p>
        <a:p>
          <a:pPr algn="l"/>
          <a:r>
            <a:rPr kumimoji="1" lang="ja-JP" altLang="en-US" sz="1200">
              <a:solidFill>
                <a:srgbClr val="FF0000"/>
              </a:solidFill>
              <a:latin typeface="HG丸ｺﾞｼｯｸM-PRO" panose="020F0600000000000000" pitchFamily="50" charset="-128"/>
              <a:ea typeface="HG丸ｺﾞｼｯｸM-PRO" panose="020F0600000000000000" pitchFamily="50" charset="-128"/>
            </a:rPr>
            <a:t>空欄が折りたたまれ、表（様式１－２号）が完成します。</a:t>
          </a:r>
        </a:p>
      </xdr:txBody>
    </xdr:sp>
    <xdr:clientData/>
  </xdr:twoCellAnchor>
  <xdr:twoCellAnchor>
    <xdr:from>
      <xdr:col>8</xdr:col>
      <xdr:colOff>85725</xdr:colOff>
      <xdr:row>1</xdr:row>
      <xdr:rowOff>54558</xdr:rowOff>
    </xdr:from>
    <xdr:to>
      <xdr:col>10</xdr:col>
      <xdr:colOff>218678</xdr:colOff>
      <xdr:row>2</xdr:row>
      <xdr:rowOff>95250</xdr:rowOff>
    </xdr:to>
    <xdr:cxnSp macro="">
      <xdr:nvCxnSpPr>
        <xdr:cNvPr id="24" name="直線矢印コネクタ 23">
          <a:extLst>
            <a:ext uri="{FF2B5EF4-FFF2-40B4-BE49-F238E27FC236}">
              <a16:creationId xmlns:a16="http://schemas.microsoft.com/office/drawing/2014/main" id="{00000000-0008-0000-0400-000018000000}"/>
            </a:ext>
          </a:extLst>
        </xdr:cNvPr>
        <xdr:cNvCxnSpPr>
          <a:stCxn id="23" idx="3"/>
          <a:endCxn id="22" idx="3"/>
        </xdr:cNvCxnSpPr>
      </xdr:nvCxnSpPr>
      <xdr:spPr>
        <a:xfrm flipV="1">
          <a:off x="8515350" y="435558"/>
          <a:ext cx="1314053" cy="421692"/>
        </a:xfrm>
        <a:prstGeom prst="straightConnector1">
          <a:avLst/>
        </a:prstGeom>
        <a:ln w="38100">
          <a:solidFill>
            <a:srgbClr val="FF0000"/>
          </a:solidFill>
          <a:tailEnd type="triangle"/>
        </a:ln>
      </xdr:spPr>
      <xdr:style>
        <a:lnRef idx="1">
          <a:schemeClr val="accent5"/>
        </a:lnRef>
        <a:fillRef idx="0">
          <a:schemeClr val="accent5"/>
        </a:fillRef>
        <a:effectRef idx="0">
          <a:schemeClr val="accent5"/>
        </a:effectRef>
        <a:fontRef idx="minor">
          <a:schemeClr val="tx1"/>
        </a:fontRef>
      </xdr:style>
    </xdr:cxnSp>
    <xdr:clientData/>
  </xdr:twoCellAnchor>
  <xdr:twoCellAnchor>
    <xdr:from>
      <xdr:col>1</xdr:col>
      <xdr:colOff>1009651</xdr:colOff>
      <xdr:row>6</xdr:row>
      <xdr:rowOff>19050</xdr:rowOff>
    </xdr:from>
    <xdr:to>
      <xdr:col>2</xdr:col>
      <xdr:colOff>561976</xdr:colOff>
      <xdr:row>6</xdr:row>
      <xdr:rowOff>495300</xdr:rowOff>
    </xdr:to>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1409701" y="2628900"/>
          <a:ext cx="590550" cy="4762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400" b="1">
              <a:solidFill>
                <a:srgbClr val="FF0000"/>
              </a:solidFill>
              <a:latin typeface="HG丸ｺﾞｼｯｸM-PRO" panose="020F0600000000000000" pitchFamily="50" charset="-128"/>
              <a:ea typeface="HG丸ｺﾞｼｯｸM-PRO" panose="020F0600000000000000" pitchFamily="50" charset="-128"/>
            </a:rPr>
            <a:t>①</a:t>
          </a:r>
        </a:p>
      </xdr:txBody>
    </xdr:sp>
    <xdr:clientData/>
  </xdr:twoCellAnchor>
  <xdr:twoCellAnchor>
    <xdr:from>
      <xdr:col>8</xdr:col>
      <xdr:colOff>552450</xdr:colOff>
      <xdr:row>0</xdr:row>
      <xdr:rowOff>95250</xdr:rowOff>
    </xdr:from>
    <xdr:to>
      <xdr:col>9</xdr:col>
      <xdr:colOff>552450</xdr:colOff>
      <xdr:row>1</xdr:row>
      <xdr:rowOff>190500</xdr:rowOff>
    </xdr:to>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8982075" y="95250"/>
          <a:ext cx="590550" cy="4762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400" b="1">
              <a:solidFill>
                <a:srgbClr val="FF0000"/>
              </a:solidFill>
              <a:latin typeface="HG丸ｺﾞｼｯｸM-PRO" panose="020F0600000000000000" pitchFamily="50" charset="-128"/>
              <a:ea typeface="HG丸ｺﾞｼｯｸM-PRO" panose="020F0600000000000000" pitchFamily="50" charset="-128"/>
            </a:rPr>
            <a:t>②</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N35"/>
  <sheetViews>
    <sheetView workbookViewId="0">
      <selection activeCell="L16" sqref="L16"/>
    </sheetView>
  </sheetViews>
  <sheetFormatPr defaultRowHeight="18" x14ac:dyDescent="0.35"/>
  <cols>
    <col min="2" max="2" width="3.125" customWidth="1"/>
    <col min="3" max="3" width="4.75" customWidth="1"/>
    <col min="4" max="4" width="3.125" customWidth="1"/>
  </cols>
  <sheetData>
    <row r="1" spans="2:14" x14ac:dyDescent="0.35">
      <c r="B1" s="56" t="s">
        <v>110</v>
      </c>
      <c r="C1" s="57"/>
      <c r="D1" s="57"/>
      <c r="E1" s="57"/>
      <c r="F1" s="57"/>
      <c r="G1" s="57"/>
      <c r="H1" s="57"/>
      <c r="I1" s="57"/>
      <c r="J1" s="57"/>
      <c r="K1" s="57"/>
      <c r="L1" s="57"/>
      <c r="M1" s="57"/>
      <c r="N1" t="s">
        <v>114</v>
      </c>
    </row>
    <row r="2" spans="2:14" x14ac:dyDescent="0.35">
      <c r="B2" t="s">
        <v>49</v>
      </c>
    </row>
    <row r="3" spans="2:14" ht="12" customHeight="1" x14ac:dyDescent="0.35"/>
    <row r="4" spans="2:14" x14ac:dyDescent="0.35">
      <c r="B4" t="s">
        <v>39</v>
      </c>
      <c r="C4" t="s">
        <v>98</v>
      </c>
    </row>
    <row r="5" spans="2:14" x14ac:dyDescent="0.35">
      <c r="C5" t="s">
        <v>93</v>
      </c>
      <c r="D5" t="s">
        <v>36</v>
      </c>
    </row>
    <row r="6" spans="2:14" x14ac:dyDescent="0.35">
      <c r="C6" t="s">
        <v>32</v>
      </c>
      <c r="D6" t="s">
        <v>40</v>
      </c>
    </row>
    <row r="7" spans="2:14" x14ac:dyDescent="0.35">
      <c r="C7" t="s">
        <v>33</v>
      </c>
      <c r="D7" t="s">
        <v>34</v>
      </c>
    </row>
    <row r="8" spans="2:14" x14ac:dyDescent="0.35">
      <c r="C8" t="s">
        <v>35</v>
      </c>
      <c r="D8" t="s">
        <v>44</v>
      </c>
    </row>
    <row r="9" spans="2:14" x14ac:dyDescent="0.35">
      <c r="C9" t="s">
        <v>37</v>
      </c>
      <c r="D9" t="s">
        <v>112</v>
      </c>
    </row>
    <row r="10" spans="2:14" ht="8.25" customHeight="1" x14ac:dyDescent="0.35"/>
    <row r="11" spans="2:14" x14ac:dyDescent="0.35">
      <c r="D11" t="s">
        <v>47</v>
      </c>
      <c r="E11" t="s">
        <v>55</v>
      </c>
    </row>
    <row r="12" spans="2:14" x14ac:dyDescent="0.35">
      <c r="D12" t="s">
        <v>47</v>
      </c>
      <c r="E12" s="23" t="s">
        <v>113</v>
      </c>
    </row>
    <row r="13" spans="2:14" x14ac:dyDescent="0.35">
      <c r="D13" t="s">
        <v>47</v>
      </c>
      <c r="E13" t="s">
        <v>85</v>
      </c>
    </row>
    <row r="14" spans="2:14" x14ac:dyDescent="0.35">
      <c r="E14" s="23" t="s">
        <v>111</v>
      </c>
    </row>
    <row r="15" spans="2:14" x14ac:dyDescent="0.35">
      <c r="D15" t="s">
        <v>47</v>
      </c>
      <c r="E15" t="s">
        <v>96</v>
      </c>
    </row>
    <row r="16" spans="2:14" ht="12" customHeight="1" x14ac:dyDescent="0.35"/>
    <row r="17" spans="2:5" x14ac:dyDescent="0.35">
      <c r="B17" t="s">
        <v>38</v>
      </c>
      <c r="C17" t="s">
        <v>99</v>
      </c>
    </row>
    <row r="18" spans="2:5" x14ac:dyDescent="0.35">
      <c r="C18" t="s">
        <v>45</v>
      </c>
    </row>
    <row r="19" spans="2:5" x14ac:dyDescent="0.35">
      <c r="C19" t="s">
        <v>94</v>
      </c>
      <c r="D19" t="s">
        <v>42</v>
      </c>
    </row>
    <row r="20" spans="2:5" x14ac:dyDescent="0.35">
      <c r="C20" t="s">
        <v>41</v>
      </c>
      <c r="D20" t="s">
        <v>43</v>
      </c>
    </row>
    <row r="21" spans="2:5" ht="8.25" customHeight="1" x14ac:dyDescent="0.35"/>
    <row r="22" spans="2:5" x14ac:dyDescent="0.35">
      <c r="D22" t="s">
        <v>47</v>
      </c>
      <c r="E22" t="s">
        <v>48</v>
      </c>
    </row>
    <row r="23" spans="2:5" x14ac:dyDescent="0.35">
      <c r="D23" t="s">
        <v>47</v>
      </c>
      <c r="E23" t="s">
        <v>95</v>
      </c>
    </row>
    <row r="24" spans="2:5" ht="12" customHeight="1" x14ac:dyDescent="0.35"/>
    <row r="25" spans="2:5" x14ac:dyDescent="0.35">
      <c r="B25" t="s">
        <v>46</v>
      </c>
      <c r="C25" t="s">
        <v>100</v>
      </c>
    </row>
    <row r="26" spans="2:5" x14ac:dyDescent="0.35">
      <c r="D26" t="s">
        <v>47</v>
      </c>
      <c r="E26" t="s">
        <v>104</v>
      </c>
    </row>
    <row r="27" spans="2:5" x14ac:dyDescent="0.35">
      <c r="D27" t="s">
        <v>47</v>
      </c>
      <c r="E27" t="s">
        <v>56</v>
      </c>
    </row>
    <row r="28" spans="2:5" ht="12" customHeight="1" x14ac:dyDescent="0.35"/>
    <row r="29" spans="2:5" x14ac:dyDescent="0.35">
      <c r="B29" t="s">
        <v>97</v>
      </c>
      <c r="C29" t="s">
        <v>101</v>
      </c>
    </row>
    <row r="30" spans="2:5" x14ac:dyDescent="0.35">
      <c r="C30" t="s">
        <v>102</v>
      </c>
    </row>
    <row r="31" spans="2:5" x14ac:dyDescent="0.35">
      <c r="D31" t="s">
        <v>103</v>
      </c>
      <c r="E31" t="s">
        <v>105</v>
      </c>
    </row>
    <row r="32" spans="2:5" x14ac:dyDescent="0.35">
      <c r="D32" t="s">
        <v>103</v>
      </c>
      <c r="E32" t="s">
        <v>106</v>
      </c>
    </row>
    <row r="33" spans="2:3" ht="12" customHeight="1" x14ac:dyDescent="0.35"/>
    <row r="34" spans="2:3" x14ac:dyDescent="0.35">
      <c r="B34" t="s">
        <v>107</v>
      </c>
      <c r="C34" t="s">
        <v>101</v>
      </c>
    </row>
    <row r="35" spans="2:3" x14ac:dyDescent="0.35">
      <c r="C35" t="s">
        <v>108</v>
      </c>
    </row>
  </sheetData>
  <sheetProtection password="B3B1" sheet="1" objects="1" scenarios="1"/>
  <phoneticPr fontId="1"/>
  <pageMargins left="0.7" right="0.7" top="0.75" bottom="0.49" header="0.3" footer="0.3"/>
  <pageSetup paperSize="9" scale="82"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P254"/>
  <sheetViews>
    <sheetView tabSelected="1" workbookViewId="0">
      <pane xSplit="3" ySplit="4" topLeftCell="D5" activePane="bottomRight" state="frozen"/>
      <selection activeCell="L16" sqref="L16"/>
      <selection pane="topRight" activeCell="L16" sqref="L16"/>
      <selection pane="bottomLeft" activeCell="L16" sqref="L16"/>
      <selection pane="bottomRight" activeCell="B5" sqref="B5"/>
    </sheetView>
  </sheetViews>
  <sheetFormatPr defaultRowHeight="18" x14ac:dyDescent="0.35"/>
  <cols>
    <col min="1" max="1" width="4.375" bestFit="1" customWidth="1"/>
    <col min="2" max="2" width="13.875" style="60" customWidth="1"/>
    <col min="3" max="3" width="7.625" style="60" customWidth="1"/>
    <col min="4" max="4" width="8.75" style="60" customWidth="1"/>
    <col min="5" max="5" width="11.875" style="60" customWidth="1"/>
    <col min="6" max="6" width="7.625" style="60" customWidth="1"/>
    <col min="7" max="7" width="12.25" customWidth="1"/>
    <col min="8" max="8" width="7.625" customWidth="1"/>
    <col min="9" max="9" width="11.625" customWidth="1"/>
    <col min="10" max="10" width="15.625" customWidth="1"/>
    <col min="11" max="11" width="6.125" style="60" customWidth="1"/>
    <col min="12" max="12" width="13.75" style="60" customWidth="1"/>
    <col min="13" max="13" width="11.25" customWidth="1"/>
    <col min="14" max="14" width="13.75" customWidth="1"/>
    <col min="15" max="16" width="15.625" customWidth="1"/>
  </cols>
  <sheetData>
    <row r="1" spans="1:16" s="67" customFormat="1" ht="18.75" thickBot="1" x14ac:dyDescent="0.4">
      <c r="C1" s="68" t="s">
        <v>26</v>
      </c>
      <c r="D1" s="68"/>
      <c r="E1" s="69" t="s">
        <v>54</v>
      </c>
      <c r="F1" s="69" t="s">
        <v>9</v>
      </c>
      <c r="G1" s="70">
        <f>SUMIF($D5:$D999,$F$1,$G5:$G999)</f>
        <v>0</v>
      </c>
      <c r="H1" s="69" t="s">
        <v>10</v>
      </c>
      <c r="I1" s="71">
        <f>SUMIF($D5:$D999,$H1,$G5:$G999)</f>
        <v>0</v>
      </c>
      <c r="J1" s="69" t="s">
        <v>53</v>
      </c>
      <c r="K1" s="69" t="s">
        <v>9</v>
      </c>
      <c r="L1" s="71">
        <f>SUMIF($D5:$D999,$K$1,$P5:$P999)</f>
        <v>0</v>
      </c>
      <c r="M1" s="69" t="s">
        <v>10</v>
      </c>
      <c r="N1" s="71">
        <f>SUMIF($D5:$D999,$M$1,$P5:$P999)</f>
        <v>0</v>
      </c>
    </row>
    <row r="2" spans="1:16" s="72" customFormat="1" ht="6.75" customHeight="1" thickBot="1" x14ac:dyDescent="0.4">
      <c r="E2" s="73"/>
      <c r="F2" s="73"/>
      <c r="G2" s="74"/>
      <c r="H2" s="73"/>
      <c r="I2" s="75"/>
      <c r="J2" s="73"/>
      <c r="K2" s="73"/>
      <c r="L2" s="75"/>
      <c r="M2" s="73"/>
      <c r="N2" s="75"/>
    </row>
    <row r="3" spans="1:16" s="79" customFormat="1" x14ac:dyDescent="0.35">
      <c r="A3" s="87" t="s">
        <v>1</v>
      </c>
      <c r="B3" s="76" t="s">
        <v>0</v>
      </c>
      <c r="C3" s="77" t="s">
        <v>29</v>
      </c>
      <c r="D3" s="76" t="s">
        <v>30</v>
      </c>
      <c r="E3" s="76" t="s">
        <v>3</v>
      </c>
      <c r="F3" s="76" t="s">
        <v>27</v>
      </c>
      <c r="G3" s="78" t="s">
        <v>3</v>
      </c>
      <c r="H3" s="76" t="s">
        <v>7</v>
      </c>
      <c r="I3" s="76" t="s">
        <v>13</v>
      </c>
      <c r="J3" s="76" t="s">
        <v>50</v>
      </c>
      <c r="K3" s="87" t="s">
        <v>4</v>
      </c>
      <c r="L3" s="87"/>
      <c r="M3" s="76" t="s">
        <v>22</v>
      </c>
      <c r="N3" s="76" t="s">
        <v>22</v>
      </c>
      <c r="O3" s="76" t="s">
        <v>52</v>
      </c>
      <c r="P3" s="78" t="s">
        <v>51</v>
      </c>
    </row>
    <row r="4" spans="1:16" s="67" customFormat="1" ht="18.75" thickBot="1" x14ac:dyDescent="0.4">
      <c r="A4" s="88"/>
      <c r="B4" s="80" t="s">
        <v>2</v>
      </c>
      <c r="C4" s="81" t="s">
        <v>12</v>
      </c>
      <c r="D4" s="80" t="s">
        <v>12</v>
      </c>
      <c r="E4" s="81" t="s">
        <v>6</v>
      </c>
      <c r="F4" s="81" t="s">
        <v>12</v>
      </c>
      <c r="G4" s="82" t="s">
        <v>17</v>
      </c>
      <c r="H4" s="81" t="s">
        <v>11</v>
      </c>
      <c r="I4" s="81" t="s">
        <v>5</v>
      </c>
      <c r="J4" s="81" t="s">
        <v>5</v>
      </c>
      <c r="K4" s="81" t="s">
        <v>12</v>
      </c>
      <c r="L4" s="80" t="s">
        <v>6</v>
      </c>
      <c r="M4" s="81" t="s">
        <v>24</v>
      </c>
      <c r="N4" s="80" t="s">
        <v>28</v>
      </c>
      <c r="O4" s="81" t="s">
        <v>31</v>
      </c>
      <c r="P4" s="82" t="s">
        <v>23</v>
      </c>
    </row>
    <row r="5" spans="1:16" ht="18.75" thickTop="1" x14ac:dyDescent="0.35">
      <c r="A5">
        <v>1</v>
      </c>
      <c r="B5" s="61"/>
      <c r="C5" s="61"/>
      <c r="D5" s="62"/>
      <c r="E5" s="63"/>
      <c r="F5" s="64"/>
      <c r="G5" s="6">
        <f>IF($F5="内税",$E5*100/110,$E5)</f>
        <v>0</v>
      </c>
      <c r="H5" s="4" t="str">
        <f>IF($D5="","",VLOOKUP($D5,選択肢・高騰率!$A$2:$B$3,2))</f>
        <v/>
      </c>
      <c r="I5" s="20" t="str">
        <f>IF($E5,$G5/$H5/0.9,"")</f>
        <v/>
      </c>
      <c r="J5" s="20" t="str">
        <f>IF($E5,ROUNDDOWN(($G5-$I5)*0.7,0),"")</f>
        <v/>
      </c>
      <c r="K5" s="65"/>
      <c r="L5" s="66"/>
      <c r="M5" s="20" t="str">
        <f t="shared" ref="M5:M19" si="0">IF(K5="○",L5-(G5-I5)*0.3,"")</f>
        <v/>
      </c>
      <c r="N5" s="20" t="str">
        <f>IF(K5="○",IF(M5&lt;0,0,ROUNDDOWN(M5,0)),"")</f>
        <v/>
      </c>
      <c r="O5" s="20" t="str">
        <f t="shared" ref="O5:O19" si="1">IF(K5="○",IF((J5-N5)&lt;0,0,J5-N5),"")</f>
        <v/>
      </c>
      <c r="P5" s="6" t="str">
        <f t="shared" ref="P5:P19" si="2">IF(K5="○",O5,J5)</f>
        <v/>
      </c>
    </row>
    <row r="6" spans="1:16" x14ac:dyDescent="0.35">
      <c r="A6">
        <v>2</v>
      </c>
      <c r="B6" s="61"/>
      <c r="C6" s="61"/>
      <c r="D6" s="62"/>
      <c r="E6" s="63"/>
      <c r="F6" s="64"/>
      <c r="G6" s="6">
        <f t="shared" ref="G6:G69" si="3">IF($F6="内税",$E6*100/110,$E6)</f>
        <v>0</v>
      </c>
      <c r="H6" s="4" t="str">
        <f>IF($D6="","",VLOOKUP($D6,選択肢・高騰率!$A$2:$B$3,2))</f>
        <v/>
      </c>
      <c r="I6" s="20" t="str">
        <f t="shared" ref="I6:I69" si="4">IF($E6,$G6/$H6/0.9,"")</f>
        <v/>
      </c>
      <c r="J6" s="20" t="str">
        <f t="shared" ref="J6:J69" si="5">IF($E6,ROUNDDOWN(($G6-$I6)*0.7,0),"")</f>
        <v/>
      </c>
      <c r="K6" s="65"/>
      <c r="L6" s="66"/>
      <c r="M6" s="20" t="str">
        <f t="shared" si="0"/>
        <v/>
      </c>
      <c r="N6" s="20" t="str">
        <f t="shared" ref="N6:N7" si="6">IF(K6="○",IF(M6&lt;0,0,ROUNDDOWN(M6,0)),"")</f>
        <v/>
      </c>
      <c r="O6" s="20" t="str">
        <f t="shared" si="1"/>
        <v/>
      </c>
      <c r="P6" s="6" t="str">
        <f t="shared" si="2"/>
        <v/>
      </c>
    </row>
    <row r="7" spans="1:16" x14ac:dyDescent="0.35">
      <c r="A7">
        <v>3</v>
      </c>
      <c r="B7" s="61"/>
      <c r="C7" s="61"/>
      <c r="D7" s="62"/>
      <c r="E7" s="63"/>
      <c r="F7" s="64"/>
      <c r="G7" s="6">
        <f t="shared" si="3"/>
        <v>0</v>
      </c>
      <c r="H7" s="4" t="str">
        <f>IF($D7="","",VLOOKUP($D7,選択肢・高騰率!$A$2:$B$3,2))</f>
        <v/>
      </c>
      <c r="I7" s="20" t="str">
        <f t="shared" si="4"/>
        <v/>
      </c>
      <c r="J7" s="20" t="str">
        <f t="shared" si="5"/>
        <v/>
      </c>
      <c r="K7" s="65"/>
      <c r="L7" s="66"/>
      <c r="M7" s="20" t="str">
        <f t="shared" si="0"/>
        <v/>
      </c>
      <c r="N7" s="20" t="str">
        <f t="shared" si="6"/>
        <v/>
      </c>
      <c r="O7" s="20" t="str">
        <f t="shared" si="1"/>
        <v/>
      </c>
      <c r="P7" s="6" t="str">
        <f t="shared" si="2"/>
        <v/>
      </c>
    </row>
    <row r="8" spans="1:16" x14ac:dyDescent="0.35">
      <c r="A8">
        <v>4</v>
      </c>
      <c r="B8" s="61"/>
      <c r="C8" s="61"/>
      <c r="D8" s="62"/>
      <c r="E8" s="63"/>
      <c r="F8" s="64"/>
      <c r="G8" s="6">
        <f t="shared" si="3"/>
        <v>0</v>
      </c>
      <c r="H8" s="4" t="str">
        <f>IF($D8="","",VLOOKUP($D8,選択肢・高騰率!$A$2:$B$3,2))</f>
        <v/>
      </c>
      <c r="I8" s="20" t="str">
        <f t="shared" si="4"/>
        <v/>
      </c>
      <c r="J8" s="20" t="str">
        <f t="shared" si="5"/>
        <v/>
      </c>
      <c r="K8" s="65"/>
      <c r="L8" s="66"/>
      <c r="M8" s="20" t="str">
        <f t="shared" si="0"/>
        <v/>
      </c>
      <c r="N8" s="20" t="str">
        <f t="shared" ref="N8:N15" si="7">IF(K8="○",IF(M8&lt;0,0,ROUNDDOWN(M8,0)),"")</f>
        <v/>
      </c>
      <c r="O8" s="20" t="str">
        <f t="shared" si="1"/>
        <v/>
      </c>
      <c r="P8" s="6" t="str">
        <f t="shared" si="2"/>
        <v/>
      </c>
    </row>
    <row r="9" spans="1:16" x14ac:dyDescent="0.35">
      <c r="A9">
        <v>5</v>
      </c>
      <c r="B9" s="61"/>
      <c r="C9" s="61"/>
      <c r="D9" s="62"/>
      <c r="E9" s="63"/>
      <c r="F9" s="64"/>
      <c r="G9" s="6">
        <f t="shared" si="3"/>
        <v>0</v>
      </c>
      <c r="H9" s="4" t="str">
        <f>IF($D9="","",VLOOKUP($D9,選択肢・高騰率!$A$2:$B$3,2))</f>
        <v/>
      </c>
      <c r="I9" s="20" t="str">
        <f t="shared" si="4"/>
        <v/>
      </c>
      <c r="J9" s="20" t="str">
        <f t="shared" si="5"/>
        <v/>
      </c>
      <c r="K9" s="65"/>
      <c r="L9" s="66"/>
      <c r="M9" s="20" t="str">
        <f t="shared" si="0"/>
        <v/>
      </c>
      <c r="N9" s="20" t="str">
        <f t="shared" si="7"/>
        <v/>
      </c>
      <c r="O9" s="20" t="str">
        <f t="shared" si="1"/>
        <v/>
      </c>
      <c r="P9" s="6" t="str">
        <f t="shared" si="2"/>
        <v/>
      </c>
    </row>
    <row r="10" spans="1:16" x14ac:dyDescent="0.35">
      <c r="A10">
        <v>6</v>
      </c>
      <c r="B10" s="61"/>
      <c r="C10" s="61"/>
      <c r="D10" s="62"/>
      <c r="E10" s="63"/>
      <c r="F10" s="64"/>
      <c r="G10" s="6">
        <f t="shared" si="3"/>
        <v>0</v>
      </c>
      <c r="H10" s="4" t="str">
        <f>IF($D10="","",VLOOKUP($D10,選択肢・高騰率!$A$2:$B$3,2))</f>
        <v/>
      </c>
      <c r="I10" s="20" t="str">
        <f t="shared" si="4"/>
        <v/>
      </c>
      <c r="J10" s="20" t="str">
        <f t="shared" si="5"/>
        <v/>
      </c>
      <c r="K10" s="65"/>
      <c r="L10" s="66"/>
      <c r="M10" s="20" t="str">
        <f t="shared" si="0"/>
        <v/>
      </c>
      <c r="N10" s="20" t="str">
        <f t="shared" si="7"/>
        <v/>
      </c>
      <c r="O10" s="20" t="str">
        <f t="shared" si="1"/>
        <v/>
      </c>
      <c r="P10" s="6" t="str">
        <f t="shared" si="2"/>
        <v/>
      </c>
    </row>
    <row r="11" spans="1:16" x14ac:dyDescent="0.35">
      <c r="A11">
        <v>7</v>
      </c>
      <c r="B11" s="61"/>
      <c r="C11" s="61"/>
      <c r="D11" s="62"/>
      <c r="E11" s="63"/>
      <c r="F11" s="64"/>
      <c r="G11" s="6">
        <f t="shared" si="3"/>
        <v>0</v>
      </c>
      <c r="H11" s="4" t="str">
        <f>IF($D11="","",VLOOKUP($D11,選択肢・高騰率!$A$2:$B$3,2))</f>
        <v/>
      </c>
      <c r="I11" s="20" t="str">
        <f t="shared" si="4"/>
        <v/>
      </c>
      <c r="J11" s="20" t="str">
        <f t="shared" si="5"/>
        <v/>
      </c>
      <c r="K11" s="65"/>
      <c r="L11" s="66"/>
      <c r="M11" s="20" t="str">
        <f t="shared" si="0"/>
        <v/>
      </c>
      <c r="N11" s="20" t="str">
        <f t="shared" si="7"/>
        <v/>
      </c>
      <c r="O11" s="20" t="str">
        <f t="shared" si="1"/>
        <v/>
      </c>
      <c r="P11" s="6" t="str">
        <f t="shared" si="2"/>
        <v/>
      </c>
    </row>
    <row r="12" spans="1:16" x14ac:dyDescent="0.35">
      <c r="A12">
        <v>8</v>
      </c>
      <c r="B12" s="61"/>
      <c r="C12" s="61"/>
      <c r="D12" s="62"/>
      <c r="E12" s="63"/>
      <c r="F12" s="64"/>
      <c r="G12" s="6">
        <f t="shared" si="3"/>
        <v>0</v>
      </c>
      <c r="H12" s="4" t="str">
        <f>IF($D12="","",VLOOKUP($D12,選択肢・高騰率!$A$2:$B$3,2))</f>
        <v/>
      </c>
      <c r="I12" s="20" t="str">
        <f t="shared" si="4"/>
        <v/>
      </c>
      <c r="J12" s="20" t="str">
        <f t="shared" si="5"/>
        <v/>
      </c>
      <c r="K12" s="65"/>
      <c r="L12" s="66"/>
      <c r="M12" s="20" t="str">
        <f t="shared" si="0"/>
        <v/>
      </c>
      <c r="N12" s="20" t="str">
        <f t="shared" si="7"/>
        <v/>
      </c>
      <c r="O12" s="20" t="str">
        <f t="shared" si="1"/>
        <v/>
      </c>
      <c r="P12" s="6" t="str">
        <f t="shared" si="2"/>
        <v/>
      </c>
    </row>
    <row r="13" spans="1:16" x14ac:dyDescent="0.35">
      <c r="A13">
        <v>9</v>
      </c>
      <c r="B13" s="61"/>
      <c r="C13" s="61"/>
      <c r="D13" s="62"/>
      <c r="E13" s="63"/>
      <c r="F13" s="64"/>
      <c r="G13" s="6">
        <f t="shared" si="3"/>
        <v>0</v>
      </c>
      <c r="H13" s="4" t="str">
        <f>IF($D13="","",VLOOKUP($D13,選択肢・高騰率!$A$2:$B$3,2))</f>
        <v/>
      </c>
      <c r="I13" s="20" t="str">
        <f t="shared" si="4"/>
        <v/>
      </c>
      <c r="J13" s="20" t="str">
        <f t="shared" si="5"/>
        <v/>
      </c>
      <c r="K13" s="65"/>
      <c r="L13" s="66"/>
      <c r="M13" s="20" t="str">
        <f t="shared" si="0"/>
        <v/>
      </c>
      <c r="N13" s="20" t="str">
        <f t="shared" si="7"/>
        <v/>
      </c>
      <c r="O13" s="20" t="str">
        <f t="shared" si="1"/>
        <v/>
      </c>
      <c r="P13" s="6" t="str">
        <f t="shared" si="2"/>
        <v/>
      </c>
    </row>
    <row r="14" spans="1:16" x14ac:dyDescent="0.35">
      <c r="A14">
        <v>10</v>
      </c>
      <c r="B14" s="61"/>
      <c r="C14" s="61"/>
      <c r="D14" s="62"/>
      <c r="E14" s="63"/>
      <c r="F14" s="64"/>
      <c r="G14" s="6">
        <f t="shared" si="3"/>
        <v>0</v>
      </c>
      <c r="H14" s="4" t="str">
        <f>IF($D14="","",VLOOKUP($D14,選択肢・高騰率!$A$2:$B$3,2))</f>
        <v/>
      </c>
      <c r="I14" s="20" t="str">
        <f t="shared" si="4"/>
        <v/>
      </c>
      <c r="J14" s="20" t="str">
        <f t="shared" si="5"/>
        <v/>
      </c>
      <c r="K14" s="65"/>
      <c r="L14" s="66"/>
      <c r="M14" s="20" t="str">
        <f t="shared" si="0"/>
        <v/>
      </c>
      <c r="N14" s="20" t="str">
        <f t="shared" si="7"/>
        <v/>
      </c>
      <c r="O14" s="20" t="str">
        <f t="shared" si="1"/>
        <v/>
      </c>
      <c r="P14" s="6" t="str">
        <f t="shared" si="2"/>
        <v/>
      </c>
    </row>
    <row r="15" spans="1:16" x14ac:dyDescent="0.35">
      <c r="A15">
        <v>11</v>
      </c>
      <c r="B15" s="61"/>
      <c r="C15" s="61"/>
      <c r="D15" s="62"/>
      <c r="E15" s="63"/>
      <c r="F15" s="64"/>
      <c r="G15" s="6">
        <f t="shared" si="3"/>
        <v>0</v>
      </c>
      <c r="H15" s="4" t="str">
        <f>IF($D15="","",VLOOKUP($D15,選択肢・高騰率!$A$2:$B$3,2))</f>
        <v/>
      </c>
      <c r="I15" s="20" t="str">
        <f t="shared" si="4"/>
        <v/>
      </c>
      <c r="J15" s="20" t="str">
        <f t="shared" si="5"/>
        <v/>
      </c>
      <c r="K15" s="65"/>
      <c r="L15" s="66"/>
      <c r="M15" s="20" t="str">
        <f t="shared" si="0"/>
        <v/>
      </c>
      <c r="N15" s="20" t="str">
        <f t="shared" si="7"/>
        <v/>
      </c>
      <c r="O15" s="20" t="str">
        <f t="shared" si="1"/>
        <v/>
      </c>
      <c r="P15" s="6" t="str">
        <f t="shared" si="2"/>
        <v/>
      </c>
    </row>
    <row r="16" spans="1:16" x14ac:dyDescent="0.35">
      <c r="A16">
        <v>12</v>
      </c>
      <c r="B16" s="61"/>
      <c r="C16" s="61"/>
      <c r="D16" s="62"/>
      <c r="E16" s="63"/>
      <c r="F16" s="64"/>
      <c r="G16" s="6">
        <f t="shared" si="3"/>
        <v>0</v>
      </c>
      <c r="H16" s="4" t="str">
        <f>IF($D16="","",VLOOKUP($D16,選択肢・高騰率!$A$2:$B$3,2))</f>
        <v/>
      </c>
      <c r="I16" s="20" t="str">
        <f t="shared" si="4"/>
        <v/>
      </c>
      <c r="J16" s="20" t="str">
        <f t="shared" si="5"/>
        <v/>
      </c>
      <c r="K16" s="65"/>
      <c r="L16" s="66"/>
      <c r="M16" s="20" t="str">
        <f t="shared" si="0"/>
        <v/>
      </c>
      <c r="N16" s="20" t="str">
        <f t="shared" ref="N16:N19" si="8">IF(K16="○",IF(M16&lt;0,0,ROUNDDOWN(M16,0)),"")</f>
        <v/>
      </c>
      <c r="O16" s="20" t="str">
        <f t="shared" si="1"/>
        <v/>
      </c>
      <c r="P16" s="6" t="str">
        <f t="shared" si="2"/>
        <v/>
      </c>
    </row>
    <row r="17" spans="1:16" x14ac:dyDescent="0.35">
      <c r="A17">
        <v>13</v>
      </c>
      <c r="B17" s="61"/>
      <c r="C17" s="61"/>
      <c r="D17" s="62"/>
      <c r="E17" s="63"/>
      <c r="F17" s="64"/>
      <c r="G17" s="6">
        <f t="shared" si="3"/>
        <v>0</v>
      </c>
      <c r="H17" s="4" t="str">
        <f>IF($D17="","",VLOOKUP($D17,選択肢・高騰率!$A$2:$B$3,2))</f>
        <v/>
      </c>
      <c r="I17" s="20" t="str">
        <f t="shared" si="4"/>
        <v/>
      </c>
      <c r="J17" s="20" t="str">
        <f t="shared" si="5"/>
        <v/>
      </c>
      <c r="K17" s="65"/>
      <c r="L17" s="66"/>
      <c r="M17" s="20" t="str">
        <f t="shared" si="0"/>
        <v/>
      </c>
      <c r="N17" s="20" t="str">
        <f t="shared" si="8"/>
        <v/>
      </c>
      <c r="O17" s="20" t="str">
        <f t="shared" si="1"/>
        <v/>
      </c>
      <c r="P17" s="6" t="str">
        <f t="shared" si="2"/>
        <v/>
      </c>
    </row>
    <row r="18" spans="1:16" x14ac:dyDescent="0.35">
      <c r="A18">
        <v>14</v>
      </c>
      <c r="B18" s="61"/>
      <c r="C18" s="61"/>
      <c r="D18" s="62"/>
      <c r="E18" s="63"/>
      <c r="F18" s="64"/>
      <c r="G18" s="6">
        <f t="shared" si="3"/>
        <v>0</v>
      </c>
      <c r="H18" s="4" t="str">
        <f>IF($D18="","",VLOOKUP($D18,選択肢・高騰率!$A$2:$B$3,2))</f>
        <v/>
      </c>
      <c r="I18" s="20" t="str">
        <f t="shared" si="4"/>
        <v/>
      </c>
      <c r="J18" s="20" t="str">
        <f t="shared" si="5"/>
        <v/>
      </c>
      <c r="K18" s="65"/>
      <c r="L18" s="66"/>
      <c r="M18" s="20" t="str">
        <f t="shared" si="0"/>
        <v/>
      </c>
      <c r="N18" s="20" t="str">
        <f t="shared" si="8"/>
        <v/>
      </c>
      <c r="O18" s="20" t="str">
        <f t="shared" si="1"/>
        <v/>
      </c>
      <c r="P18" s="6" t="str">
        <f t="shared" si="2"/>
        <v/>
      </c>
    </row>
    <row r="19" spans="1:16" x14ac:dyDescent="0.35">
      <c r="A19">
        <v>15</v>
      </c>
      <c r="B19" s="61"/>
      <c r="C19" s="61"/>
      <c r="D19" s="62"/>
      <c r="E19" s="63"/>
      <c r="F19" s="64"/>
      <c r="G19" s="6">
        <f t="shared" si="3"/>
        <v>0</v>
      </c>
      <c r="H19" s="4" t="str">
        <f>IF($D19="","",VLOOKUP($D19,選択肢・高騰率!$A$2:$B$3,2))</f>
        <v/>
      </c>
      <c r="I19" s="20" t="str">
        <f t="shared" si="4"/>
        <v/>
      </c>
      <c r="J19" s="20" t="str">
        <f t="shared" si="5"/>
        <v/>
      </c>
      <c r="K19" s="65"/>
      <c r="L19" s="66"/>
      <c r="M19" s="20" t="str">
        <f t="shared" si="0"/>
        <v/>
      </c>
      <c r="N19" s="20" t="str">
        <f t="shared" si="8"/>
        <v/>
      </c>
      <c r="O19" s="20" t="str">
        <f t="shared" si="1"/>
        <v/>
      </c>
      <c r="P19" s="6" t="str">
        <f t="shared" si="2"/>
        <v/>
      </c>
    </row>
    <row r="20" spans="1:16" x14ac:dyDescent="0.35">
      <c r="A20">
        <v>16</v>
      </c>
      <c r="B20" s="61"/>
      <c r="C20" s="61"/>
      <c r="D20" s="62"/>
      <c r="E20" s="63"/>
      <c r="F20" s="64"/>
      <c r="G20" s="6">
        <f t="shared" si="3"/>
        <v>0</v>
      </c>
      <c r="H20" s="4" t="str">
        <f>IF($D20="","",VLOOKUP($D20,選択肢・高騰率!$A$2:$B$3,2))</f>
        <v/>
      </c>
      <c r="I20" s="20" t="str">
        <f t="shared" si="4"/>
        <v/>
      </c>
      <c r="J20" s="20" t="str">
        <f t="shared" si="5"/>
        <v/>
      </c>
      <c r="K20" s="65"/>
      <c r="L20" s="66"/>
      <c r="M20" s="20" t="str">
        <f t="shared" ref="M20:M59" si="9">IF(K20="○",L20-(G20-I20)*0.3,"")</f>
        <v/>
      </c>
      <c r="N20" s="20" t="str">
        <f t="shared" ref="N20:N59" si="10">IF(K20="○",IF(M20&lt;0,0,ROUNDDOWN(M20,0)),"")</f>
        <v/>
      </c>
      <c r="O20" s="20" t="str">
        <f t="shared" ref="O20:O59" si="11">IF(K20="○",IF((J20-N20)&lt;0,0,J20-N20),"")</f>
        <v/>
      </c>
      <c r="P20" s="6" t="str">
        <f t="shared" ref="P20:P59" si="12">IF(K20="○",O20,J20)</f>
        <v/>
      </c>
    </row>
    <row r="21" spans="1:16" x14ac:dyDescent="0.35">
      <c r="A21">
        <v>17</v>
      </c>
      <c r="B21" s="61"/>
      <c r="C21" s="61"/>
      <c r="D21" s="62"/>
      <c r="E21" s="63"/>
      <c r="F21" s="64"/>
      <c r="G21" s="6">
        <f t="shared" si="3"/>
        <v>0</v>
      </c>
      <c r="H21" s="4" t="str">
        <f>IF($D21="","",VLOOKUP($D21,選択肢・高騰率!$A$2:$B$3,2))</f>
        <v/>
      </c>
      <c r="I21" s="20" t="str">
        <f t="shared" si="4"/>
        <v/>
      </c>
      <c r="J21" s="20" t="str">
        <f t="shared" si="5"/>
        <v/>
      </c>
      <c r="K21" s="65"/>
      <c r="L21" s="66"/>
      <c r="M21" s="20" t="str">
        <f t="shared" si="9"/>
        <v/>
      </c>
      <c r="N21" s="20" t="str">
        <f t="shared" si="10"/>
        <v/>
      </c>
      <c r="O21" s="20" t="str">
        <f t="shared" si="11"/>
        <v/>
      </c>
      <c r="P21" s="6" t="str">
        <f t="shared" si="12"/>
        <v/>
      </c>
    </row>
    <row r="22" spans="1:16" x14ac:dyDescent="0.35">
      <c r="A22">
        <v>18</v>
      </c>
      <c r="B22" s="61"/>
      <c r="C22" s="61"/>
      <c r="D22" s="62"/>
      <c r="E22" s="63"/>
      <c r="F22" s="64"/>
      <c r="G22" s="6">
        <f t="shared" si="3"/>
        <v>0</v>
      </c>
      <c r="H22" s="4" t="str">
        <f>IF($D22="","",VLOOKUP($D22,選択肢・高騰率!$A$2:$B$3,2))</f>
        <v/>
      </c>
      <c r="I22" s="20" t="str">
        <f t="shared" si="4"/>
        <v/>
      </c>
      <c r="J22" s="20" t="str">
        <f t="shared" si="5"/>
        <v/>
      </c>
      <c r="K22" s="65"/>
      <c r="L22" s="66"/>
      <c r="M22" s="20" t="str">
        <f t="shared" si="9"/>
        <v/>
      </c>
      <c r="N22" s="20" t="str">
        <f t="shared" si="10"/>
        <v/>
      </c>
      <c r="O22" s="20" t="str">
        <f t="shared" si="11"/>
        <v/>
      </c>
      <c r="P22" s="6" t="str">
        <f t="shared" si="12"/>
        <v/>
      </c>
    </row>
    <row r="23" spans="1:16" x14ac:dyDescent="0.35">
      <c r="A23">
        <v>19</v>
      </c>
      <c r="B23" s="61"/>
      <c r="C23" s="61"/>
      <c r="D23" s="62"/>
      <c r="E23" s="63"/>
      <c r="F23" s="64"/>
      <c r="G23" s="6">
        <f t="shared" si="3"/>
        <v>0</v>
      </c>
      <c r="H23" s="4" t="str">
        <f>IF($D23="","",VLOOKUP($D23,選択肢・高騰率!$A$2:$B$3,2))</f>
        <v/>
      </c>
      <c r="I23" s="20" t="str">
        <f t="shared" si="4"/>
        <v/>
      </c>
      <c r="J23" s="20" t="str">
        <f t="shared" si="5"/>
        <v/>
      </c>
      <c r="K23" s="65"/>
      <c r="L23" s="66"/>
      <c r="M23" s="20" t="str">
        <f t="shared" si="9"/>
        <v/>
      </c>
      <c r="N23" s="20" t="str">
        <f t="shared" si="10"/>
        <v/>
      </c>
      <c r="O23" s="20" t="str">
        <f t="shared" si="11"/>
        <v/>
      </c>
      <c r="P23" s="6" t="str">
        <f t="shared" si="12"/>
        <v/>
      </c>
    </row>
    <row r="24" spans="1:16" x14ac:dyDescent="0.35">
      <c r="A24">
        <v>20</v>
      </c>
      <c r="B24" s="61"/>
      <c r="C24" s="61"/>
      <c r="D24" s="62"/>
      <c r="E24" s="63"/>
      <c r="F24" s="64"/>
      <c r="G24" s="6">
        <f t="shared" si="3"/>
        <v>0</v>
      </c>
      <c r="H24" s="4" t="str">
        <f>IF($D24="","",VLOOKUP($D24,選択肢・高騰率!$A$2:$B$3,2))</f>
        <v/>
      </c>
      <c r="I24" s="20" t="str">
        <f t="shared" si="4"/>
        <v/>
      </c>
      <c r="J24" s="20" t="str">
        <f t="shared" si="5"/>
        <v/>
      </c>
      <c r="K24" s="65"/>
      <c r="L24" s="66"/>
      <c r="M24" s="20" t="str">
        <f t="shared" si="9"/>
        <v/>
      </c>
      <c r="N24" s="20" t="str">
        <f t="shared" si="10"/>
        <v/>
      </c>
      <c r="O24" s="20" t="str">
        <f t="shared" si="11"/>
        <v/>
      </c>
      <c r="P24" s="6" t="str">
        <f t="shared" si="12"/>
        <v/>
      </c>
    </row>
    <row r="25" spans="1:16" x14ac:dyDescent="0.35">
      <c r="A25">
        <v>21</v>
      </c>
      <c r="B25" s="61"/>
      <c r="C25" s="61"/>
      <c r="D25" s="62"/>
      <c r="E25" s="63"/>
      <c r="F25" s="64"/>
      <c r="G25" s="6">
        <f t="shared" si="3"/>
        <v>0</v>
      </c>
      <c r="H25" s="4" t="str">
        <f>IF($D25="","",VLOOKUP($D25,選択肢・高騰率!$A$2:$B$3,2))</f>
        <v/>
      </c>
      <c r="I25" s="20" t="str">
        <f t="shared" si="4"/>
        <v/>
      </c>
      <c r="J25" s="20" t="str">
        <f t="shared" si="5"/>
        <v/>
      </c>
      <c r="K25" s="65"/>
      <c r="L25" s="66"/>
      <c r="M25" s="20" t="str">
        <f t="shared" si="9"/>
        <v/>
      </c>
      <c r="N25" s="20" t="str">
        <f t="shared" si="10"/>
        <v/>
      </c>
      <c r="O25" s="20" t="str">
        <f t="shared" si="11"/>
        <v/>
      </c>
      <c r="P25" s="6" t="str">
        <f t="shared" si="12"/>
        <v/>
      </c>
    </row>
    <row r="26" spans="1:16" x14ac:dyDescent="0.35">
      <c r="A26">
        <v>22</v>
      </c>
      <c r="B26" s="61"/>
      <c r="C26" s="61"/>
      <c r="D26" s="62"/>
      <c r="E26" s="63"/>
      <c r="F26" s="64"/>
      <c r="G26" s="6">
        <f t="shared" si="3"/>
        <v>0</v>
      </c>
      <c r="H26" s="4" t="str">
        <f>IF($D26="","",VLOOKUP($D26,選択肢・高騰率!$A$2:$B$3,2))</f>
        <v/>
      </c>
      <c r="I26" s="20" t="str">
        <f t="shared" si="4"/>
        <v/>
      </c>
      <c r="J26" s="20" t="str">
        <f t="shared" si="5"/>
        <v/>
      </c>
      <c r="K26" s="65"/>
      <c r="L26" s="66"/>
      <c r="M26" s="20" t="str">
        <f t="shared" si="9"/>
        <v/>
      </c>
      <c r="N26" s="20" t="str">
        <f t="shared" si="10"/>
        <v/>
      </c>
      <c r="O26" s="20" t="str">
        <f t="shared" si="11"/>
        <v/>
      </c>
      <c r="P26" s="6" t="str">
        <f t="shared" si="12"/>
        <v/>
      </c>
    </row>
    <row r="27" spans="1:16" x14ac:dyDescent="0.35">
      <c r="A27">
        <v>23</v>
      </c>
      <c r="B27" s="61"/>
      <c r="C27" s="61"/>
      <c r="D27" s="62"/>
      <c r="E27" s="63"/>
      <c r="F27" s="64"/>
      <c r="G27" s="6">
        <f t="shared" si="3"/>
        <v>0</v>
      </c>
      <c r="H27" s="4" t="str">
        <f>IF($D27="","",VLOOKUP($D27,選択肢・高騰率!$A$2:$B$3,2))</f>
        <v/>
      </c>
      <c r="I27" s="20" t="str">
        <f t="shared" si="4"/>
        <v/>
      </c>
      <c r="J27" s="20" t="str">
        <f t="shared" si="5"/>
        <v/>
      </c>
      <c r="K27" s="65"/>
      <c r="L27" s="66"/>
      <c r="M27" s="20" t="str">
        <f t="shared" si="9"/>
        <v/>
      </c>
      <c r="N27" s="20" t="str">
        <f t="shared" si="10"/>
        <v/>
      </c>
      <c r="O27" s="20" t="str">
        <f t="shared" si="11"/>
        <v/>
      </c>
      <c r="P27" s="6" t="str">
        <f t="shared" si="12"/>
        <v/>
      </c>
    </row>
    <row r="28" spans="1:16" x14ac:dyDescent="0.35">
      <c r="A28">
        <v>24</v>
      </c>
      <c r="B28" s="61"/>
      <c r="C28" s="61"/>
      <c r="D28" s="62"/>
      <c r="E28" s="63"/>
      <c r="F28" s="64"/>
      <c r="G28" s="6">
        <f t="shared" si="3"/>
        <v>0</v>
      </c>
      <c r="H28" s="4" t="str">
        <f>IF($D28="","",VLOOKUP($D28,選択肢・高騰率!$A$2:$B$3,2))</f>
        <v/>
      </c>
      <c r="I28" s="20" t="str">
        <f t="shared" si="4"/>
        <v/>
      </c>
      <c r="J28" s="20" t="str">
        <f t="shared" si="5"/>
        <v/>
      </c>
      <c r="K28" s="65"/>
      <c r="L28" s="66"/>
      <c r="M28" s="20" t="str">
        <f t="shared" si="9"/>
        <v/>
      </c>
      <c r="N28" s="20" t="str">
        <f t="shared" si="10"/>
        <v/>
      </c>
      <c r="O28" s="20" t="str">
        <f t="shared" si="11"/>
        <v/>
      </c>
      <c r="P28" s="6" t="str">
        <f t="shared" si="12"/>
        <v/>
      </c>
    </row>
    <row r="29" spans="1:16" x14ac:dyDescent="0.35">
      <c r="A29">
        <v>25</v>
      </c>
      <c r="B29" s="61"/>
      <c r="C29" s="61"/>
      <c r="D29" s="62"/>
      <c r="E29" s="63"/>
      <c r="F29" s="64"/>
      <c r="G29" s="6">
        <f t="shared" si="3"/>
        <v>0</v>
      </c>
      <c r="H29" s="4" t="str">
        <f>IF($D29="","",VLOOKUP($D29,選択肢・高騰率!$A$2:$B$3,2))</f>
        <v/>
      </c>
      <c r="I29" s="20" t="str">
        <f t="shared" si="4"/>
        <v/>
      </c>
      <c r="J29" s="20" t="str">
        <f t="shared" si="5"/>
        <v/>
      </c>
      <c r="K29" s="65"/>
      <c r="L29" s="66"/>
      <c r="M29" s="20" t="str">
        <f t="shared" si="9"/>
        <v/>
      </c>
      <c r="N29" s="20" t="str">
        <f t="shared" si="10"/>
        <v/>
      </c>
      <c r="O29" s="20" t="str">
        <f t="shared" si="11"/>
        <v/>
      </c>
      <c r="P29" s="6" t="str">
        <f t="shared" si="12"/>
        <v/>
      </c>
    </row>
    <row r="30" spans="1:16" x14ac:dyDescent="0.35">
      <c r="A30">
        <v>26</v>
      </c>
      <c r="B30" s="61"/>
      <c r="C30" s="61"/>
      <c r="D30" s="62"/>
      <c r="E30" s="63"/>
      <c r="F30" s="64"/>
      <c r="G30" s="6">
        <f t="shared" si="3"/>
        <v>0</v>
      </c>
      <c r="H30" s="4" t="str">
        <f>IF($D30="","",VLOOKUP($D30,選択肢・高騰率!$A$2:$B$3,2))</f>
        <v/>
      </c>
      <c r="I30" s="20" t="str">
        <f t="shared" si="4"/>
        <v/>
      </c>
      <c r="J30" s="20" t="str">
        <f t="shared" si="5"/>
        <v/>
      </c>
      <c r="K30" s="65"/>
      <c r="L30" s="66"/>
      <c r="M30" s="20" t="str">
        <f t="shared" si="9"/>
        <v/>
      </c>
      <c r="N30" s="20" t="str">
        <f t="shared" si="10"/>
        <v/>
      </c>
      <c r="O30" s="20" t="str">
        <f t="shared" si="11"/>
        <v/>
      </c>
      <c r="P30" s="6" t="str">
        <f t="shared" si="12"/>
        <v/>
      </c>
    </row>
    <row r="31" spans="1:16" x14ac:dyDescent="0.35">
      <c r="A31">
        <v>27</v>
      </c>
      <c r="B31" s="61"/>
      <c r="C31" s="61"/>
      <c r="D31" s="62"/>
      <c r="E31" s="63"/>
      <c r="F31" s="64"/>
      <c r="G31" s="6">
        <f t="shared" si="3"/>
        <v>0</v>
      </c>
      <c r="H31" s="4" t="str">
        <f>IF($D31="","",VLOOKUP($D31,選択肢・高騰率!$A$2:$B$3,2))</f>
        <v/>
      </c>
      <c r="I31" s="20" t="str">
        <f t="shared" si="4"/>
        <v/>
      </c>
      <c r="J31" s="20" t="str">
        <f t="shared" si="5"/>
        <v/>
      </c>
      <c r="K31" s="65"/>
      <c r="L31" s="66"/>
      <c r="M31" s="20" t="str">
        <f t="shared" si="9"/>
        <v/>
      </c>
      <c r="N31" s="20" t="str">
        <f t="shared" si="10"/>
        <v/>
      </c>
      <c r="O31" s="20" t="str">
        <f t="shared" si="11"/>
        <v/>
      </c>
      <c r="P31" s="6" t="str">
        <f t="shared" si="12"/>
        <v/>
      </c>
    </row>
    <row r="32" spans="1:16" x14ac:dyDescent="0.35">
      <c r="A32">
        <v>28</v>
      </c>
      <c r="B32" s="61"/>
      <c r="C32" s="61"/>
      <c r="D32" s="62"/>
      <c r="E32" s="63"/>
      <c r="F32" s="64"/>
      <c r="G32" s="6">
        <f t="shared" si="3"/>
        <v>0</v>
      </c>
      <c r="H32" s="4" t="str">
        <f>IF($D32="","",VLOOKUP($D32,選択肢・高騰率!$A$2:$B$3,2))</f>
        <v/>
      </c>
      <c r="I32" s="20" t="str">
        <f t="shared" si="4"/>
        <v/>
      </c>
      <c r="J32" s="20" t="str">
        <f t="shared" si="5"/>
        <v/>
      </c>
      <c r="K32" s="65"/>
      <c r="L32" s="66"/>
      <c r="M32" s="20" t="str">
        <f t="shared" si="9"/>
        <v/>
      </c>
      <c r="N32" s="20" t="str">
        <f t="shared" si="10"/>
        <v/>
      </c>
      <c r="O32" s="20" t="str">
        <f t="shared" si="11"/>
        <v/>
      </c>
      <c r="P32" s="6" t="str">
        <f t="shared" si="12"/>
        <v/>
      </c>
    </row>
    <row r="33" spans="1:16" x14ac:dyDescent="0.35">
      <c r="A33">
        <v>29</v>
      </c>
      <c r="B33" s="61"/>
      <c r="C33" s="61"/>
      <c r="D33" s="62"/>
      <c r="E33" s="63"/>
      <c r="F33" s="64"/>
      <c r="G33" s="6">
        <f t="shared" si="3"/>
        <v>0</v>
      </c>
      <c r="H33" s="4" t="str">
        <f>IF($D33="","",VLOOKUP($D33,選択肢・高騰率!$A$2:$B$3,2))</f>
        <v/>
      </c>
      <c r="I33" s="20" t="str">
        <f t="shared" si="4"/>
        <v/>
      </c>
      <c r="J33" s="20" t="str">
        <f t="shared" si="5"/>
        <v/>
      </c>
      <c r="K33" s="65"/>
      <c r="L33" s="66"/>
      <c r="M33" s="20" t="str">
        <f t="shared" si="9"/>
        <v/>
      </c>
      <c r="N33" s="20" t="str">
        <f t="shared" si="10"/>
        <v/>
      </c>
      <c r="O33" s="20" t="str">
        <f t="shared" si="11"/>
        <v/>
      </c>
      <c r="P33" s="6" t="str">
        <f t="shared" si="12"/>
        <v/>
      </c>
    </row>
    <row r="34" spans="1:16" x14ac:dyDescent="0.35">
      <c r="A34">
        <v>30</v>
      </c>
      <c r="B34" s="61"/>
      <c r="C34" s="61"/>
      <c r="D34" s="62"/>
      <c r="E34" s="63"/>
      <c r="F34" s="64"/>
      <c r="G34" s="6">
        <f t="shared" si="3"/>
        <v>0</v>
      </c>
      <c r="H34" s="4" t="str">
        <f>IF($D34="","",VLOOKUP($D34,選択肢・高騰率!$A$2:$B$3,2))</f>
        <v/>
      </c>
      <c r="I34" s="20" t="str">
        <f t="shared" si="4"/>
        <v/>
      </c>
      <c r="J34" s="20" t="str">
        <f t="shared" si="5"/>
        <v/>
      </c>
      <c r="K34" s="65"/>
      <c r="L34" s="66"/>
      <c r="M34" s="20" t="str">
        <f t="shared" si="9"/>
        <v/>
      </c>
      <c r="N34" s="20" t="str">
        <f t="shared" si="10"/>
        <v/>
      </c>
      <c r="O34" s="20" t="str">
        <f t="shared" si="11"/>
        <v/>
      </c>
      <c r="P34" s="6" t="str">
        <f t="shared" si="12"/>
        <v/>
      </c>
    </row>
    <row r="35" spans="1:16" x14ac:dyDescent="0.35">
      <c r="A35">
        <v>31</v>
      </c>
      <c r="B35" s="61"/>
      <c r="C35" s="61"/>
      <c r="D35" s="62"/>
      <c r="E35" s="63"/>
      <c r="F35" s="64"/>
      <c r="G35" s="6">
        <f t="shared" si="3"/>
        <v>0</v>
      </c>
      <c r="H35" s="4" t="str">
        <f>IF($D35="","",VLOOKUP($D35,選択肢・高騰率!$A$2:$B$3,2))</f>
        <v/>
      </c>
      <c r="I35" s="20" t="str">
        <f t="shared" si="4"/>
        <v/>
      </c>
      <c r="J35" s="20" t="str">
        <f t="shared" si="5"/>
        <v/>
      </c>
      <c r="K35" s="65"/>
      <c r="L35" s="66"/>
      <c r="M35" s="20" t="str">
        <f t="shared" si="9"/>
        <v/>
      </c>
      <c r="N35" s="20" t="str">
        <f t="shared" si="10"/>
        <v/>
      </c>
      <c r="O35" s="20" t="str">
        <f t="shared" si="11"/>
        <v/>
      </c>
      <c r="P35" s="6" t="str">
        <f t="shared" si="12"/>
        <v/>
      </c>
    </row>
    <row r="36" spans="1:16" x14ac:dyDescent="0.35">
      <c r="A36">
        <v>32</v>
      </c>
      <c r="B36" s="61"/>
      <c r="C36" s="61"/>
      <c r="D36" s="62"/>
      <c r="E36" s="63"/>
      <c r="F36" s="64"/>
      <c r="G36" s="6">
        <f t="shared" si="3"/>
        <v>0</v>
      </c>
      <c r="H36" s="4" t="str">
        <f>IF($D36="","",VLOOKUP($D36,選択肢・高騰率!$A$2:$B$3,2))</f>
        <v/>
      </c>
      <c r="I36" s="20" t="str">
        <f t="shared" si="4"/>
        <v/>
      </c>
      <c r="J36" s="20" t="str">
        <f t="shared" si="5"/>
        <v/>
      </c>
      <c r="K36" s="65"/>
      <c r="L36" s="66"/>
      <c r="M36" s="20" t="str">
        <f t="shared" si="9"/>
        <v/>
      </c>
      <c r="N36" s="20" t="str">
        <f t="shared" si="10"/>
        <v/>
      </c>
      <c r="O36" s="20" t="str">
        <f t="shared" si="11"/>
        <v/>
      </c>
      <c r="P36" s="6" t="str">
        <f t="shared" si="12"/>
        <v/>
      </c>
    </row>
    <row r="37" spans="1:16" x14ac:dyDescent="0.35">
      <c r="A37">
        <v>33</v>
      </c>
      <c r="B37" s="61"/>
      <c r="C37" s="61"/>
      <c r="D37" s="62"/>
      <c r="E37" s="63"/>
      <c r="F37" s="64"/>
      <c r="G37" s="6">
        <f t="shared" si="3"/>
        <v>0</v>
      </c>
      <c r="H37" s="4" t="str">
        <f>IF($D37="","",VLOOKUP($D37,選択肢・高騰率!$A$2:$B$3,2))</f>
        <v/>
      </c>
      <c r="I37" s="20" t="str">
        <f t="shared" si="4"/>
        <v/>
      </c>
      <c r="J37" s="20" t="str">
        <f t="shared" si="5"/>
        <v/>
      </c>
      <c r="K37" s="65"/>
      <c r="L37" s="66"/>
      <c r="M37" s="20" t="str">
        <f t="shared" si="9"/>
        <v/>
      </c>
      <c r="N37" s="20" t="str">
        <f t="shared" si="10"/>
        <v/>
      </c>
      <c r="O37" s="20" t="str">
        <f t="shared" si="11"/>
        <v/>
      </c>
      <c r="P37" s="6" t="str">
        <f t="shared" si="12"/>
        <v/>
      </c>
    </row>
    <row r="38" spans="1:16" x14ac:dyDescent="0.35">
      <c r="A38">
        <v>34</v>
      </c>
      <c r="B38" s="61"/>
      <c r="C38" s="61"/>
      <c r="D38" s="62"/>
      <c r="E38" s="63"/>
      <c r="F38" s="64"/>
      <c r="G38" s="6">
        <f t="shared" si="3"/>
        <v>0</v>
      </c>
      <c r="H38" s="4" t="str">
        <f>IF($D38="","",VLOOKUP($D38,選択肢・高騰率!$A$2:$B$3,2))</f>
        <v/>
      </c>
      <c r="I38" s="20" t="str">
        <f t="shared" si="4"/>
        <v/>
      </c>
      <c r="J38" s="20" t="str">
        <f t="shared" si="5"/>
        <v/>
      </c>
      <c r="K38" s="65"/>
      <c r="L38" s="66"/>
      <c r="M38" s="20" t="str">
        <f t="shared" si="9"/>
        <v/>
      </c>
      <c r="N38" s="20" t="str">
        <f t="shared" si="10"/>
        <v/>
      </c>
      <c r="O38" s="20" t="str">
        <f t="shared" si="11"/>
        <v/>
      </c>
      <c r="P38" s="6" t="str">
        <f t="shared" si="12"/>
        <v/>
      </c>
    </row>
    <row r="39" spans="1:16" x14ac:dyDescent="0.35">
      <c r="A39">
        <v>35</v>
      </c>
      <c r="B39" s="61"/>
      <c r="C39" s="61"/>
      <c r="D39" s="62"/>
      <c r="E39" s="63"/>
      <c r="F39" s="64"/>
      <c r="G39" s="6">
        <f t="shared" si="3"/>
        <v>0</v>
      </c>
      <c r="H39" s="4" t="str">
        <f>IF($D39="","",VLOOKUP($D39,選択肢・高騰率!$A$2:$B$3,2))</f>
        <v/>
      </c>
      <c r="I39" s="20" t="str">
        <f t="shared" si="4"/>
        <v/>
      </c>
      <c r="J39" s="20" t="str">
        <f t="shared" si="5"/>
        <v/>
      </c>
      <c r="K39" s="65"/>
      <c r="L39" s="66"/>
      <c r="M39" s="20" t="str">
        <f t="shared" si="9"/>
        <v/>
      </c>
      <c r="N39" s="20" t="str">
        <f t="shared" si="10"/>
        <v/>
      </c>
      <c r="O39" s="20" t="str">
        <f t="shared" si="11"/>
        <v/>
      </c>
      <c r="P39" s="6" t="str">
        <f t="shared" si="12"/>
        <v/>
      </c>
    </row>
    <row r="40" spans="1:16" x14ac:dyDescent="0.35">
      <c r="A40">
        <v>36</v>
      </c>
      <c r="B40" s="61"/>
      <c r="C40" s="61"/>
      <c r="D40" s="62"/>
      <c r="E40" s="63"/>
      <c r="F40" s="64"/>
      <c r="G40" s="6">
        <f t="shared" si="3"/>
        <v>0</v>
      </c>
      <c r="H40" s="4" t="str">
        <f>IF($D40="","",VLOOKUP($D40,選択肢・高騰率!$A$2:$B$3,2))</f>
        <v/>
      </c>
      <c r="I40" s="20" t="str">
        <f t="shared" si="4"/>
        <v/>
      </c>
      <c r="J40" s="20" t="str">
        <f t="shared" si="5"/>
        <v/>
      </c>
      <c r="K40" s="65"/>
      <c r="L40" s="66"/>
      <c r="M40" s="20" t="str">
        <f t="shared" si="9"/>
        <v/>
      </c>
      <c r="N40" s="20" t="str">
        <f t="shared" si="10"/>
        <v/>
      </c>
      <c r="O40" s="20" t="str">
        <f t="shared" si="11"/>
        <v/>
      </c>
      <c r="P40" s="6" t="str">
        <f t="shared" si="12"/>
        <v/>
      </c>
    </row>
    <row r="41" spans="1:16" x14ac:dyDescent="0.35">
      <c r="A41">
        <v>37</v>
      </c>
      <c r="B41" s="61"/>
      <c r="C41" s="61"/>
      <c r="D41" s="62"/>
      <c r="E41" s="63"/>
      <c r="F41" s="64"/>
      <c r="G41" s="6">
        <f t="shared" si="3"/>
        <v>0</v>
      </c>
      <c r="H41" s="4" t="str">
        <f>IF($D41="","",VLOOKUP($D41,選択肢・高騰率!$A$2:$B$3,2))</f>
        <v/>
      </c>
      <c r="I41" s="20" t="str">
        <f t="shared" si="4"/>
        <v/>
      </c>
      <c r="J41" s="20" t="str">
        <f t="shared" si="5"/>
        <v/>
      </c>
      <c r="K41" s="65"/>
      <c r="L41" s="66"/>
      <c r="M41" s="20" t="str">
        <f t="shared" si="9"/>
        <v/>
      </c>
      <c r="N41" s="20" t="str">
        <f t="shared" si="10"/>
        <v/>
      </c>
      <c r="O41" s="20" t="str">
        <f t="shared" si="11"/>
        <v/>
      </c>
      <c r="P41" s="6" t="str">
        <f t="shared" si="12"/>
        <v/>
      </c>
    </row>
    <row r="42" spans="1:16" x14ac:dyDescent="0.35">
      <c r="A42">
        <v>38</v>
      </c>
      <c r="B42" s="61"/>
      <c r="C42" s="61"/>
      <c r="D42" s="62"/>
      <c r="E42" s="63"/>
      <c r="F42" s="64"/>
      <c r="G42" s="6">
        <f t="shared" si="3"/>
        <v>0</v>
      </c>
      <c r="H42" s="4" t="str">
        <f>IF($D42="","",VLOOKUP($D42,選択肢・高騰率!$A$2:$B$3,2))</f>
        <v/>
      </c>
      <c r="I42" s="20" t="str">
        <f t="shared" si="4"/>
        <v/>
      </c>
      <c r="J42" s="20" t="str">
        <f t="shared" si="5"/>
        <v/>
      </c>
      <c r="K42" s="65"/>
      <c r="L42" s="66"/>
      <c r="M42" s="20" t="str">
        <f t="shared" si="9"/>
        <v/>
      </c>
      <c r="N42" s="20" t="str">
        <f t="shared" si="10"/>
        <v/>
      </c>
      <c r="O42" s="20" t="str">
        <f t="shared" si="11"/>
        <v/>
      </c>
      <c r="P42" s="6" t="str">
        <f t="shared" si="12"/>
        <v/>
      </c>
    </row>
    <row r="43" spans="1:16" x14ac:dyDescent="0.35">
      <c r="A43">
        <v>39</v>
      </c>
      <c r="B43" s="61"/>
      <c r="C43" s="61"/>
      <c r="D43" s="62"/>
      <c r="E43" s="63"/>
      <c r="F43" s="64"/>
      <c r="G43" s="6">
        <f t="shared" si="3"/>
        <v>0</v>
      </c>
      <c r="H43" s="4" t="str">
        <f>IF($D43="","",VLOOKUP($D43,選択肢・高騰率!$A$2:$B$3,2))</f>
        <v/>
      </c>
      <c r="I43" s="20" t="str">
        <f t="shared" si="4"/>
        <v/>
      </c>
      <c r="J43" s="20" t="str">
        <f t="shared" si="5"/>
        <v/>
      </c>
      <c r="K43" s="65"/>
      <c r="L43" s="66"/>
      <c r="M43" s="20" t="str">
        <f t="shared" si="9"/>
        <v/>
      </c>
      <c r="N43" s="20" t="str">
        <f t="shared" si="10"/>
        <v/>
      </c>
      <c r="O43" s="20" t="str">
        <f t="shared" si="11"/>
        <v/>
      </c>
      <c r="P43" s="6" t="str">
        <f t="shared" si="12"/>
        <v/>
      </c>
    </row>
    <row r="44" spans="1:16" x14ac:dyDescent="0.35">
      <c r="A44">
        <v>40</v>
      </c>
      <c r="B44" s="61"/>
      <c r="C44" s="61"/>
      <c r="D44" s="62"/>
      <c r="E44" s="63"/>
      <c r="F44" s="64"/>
      <c r="G44" s="6">
        <f t="shared" si="3"/>
        <v>0</v>
      </c>
      <c r="H44" s="4" t="str">
        <f>IF($D44="","",VLOOKUP($D44,選択肢・高騰率!$A$2:$B$3,2))</f>
        <v/>
      </c>
      <c r="I44" s="20" t="str">
        <f t="shared" si="4"/>
        <v/>
      </c>
      <c r="J44" s="20" t="str">
        <f t="shared" si="5"/>
        <v/>
      </c>
      <c r="K44" s="65"/>
      <c r="L44" s="66"/>
      <c r="M44" s="20" t="str">
        <f t="shared" si="9"/>
        <v/>
      </c>
      <c r="N44" s="20" t="str">
        <f t="shared" si="10"/>
        <v/>
      </c>
      <c r="O44" s="20" t="str">
        <f t="shared" si="11"/>
        <v/>
      </c>
      <c r="P44" s="6" t="str">
        <f t="shared" si="12"/>
        <v/>
      </c>
    </row>
    <row r="45" spans="1:16" x14ac:dyDescent="0.35">
      <c r="A45">
        <v>41</v>
      </c>
      <c r="B45" s="61"/>
      <c r="C45" s="61"/>
      <c r="D45" s="62"/>
      <c r="E45" s="63"/>
      <c r="F45" s="64"/>
      <c r="G45" s="6">
        <f t="shared" si="3"/>
        <v>0</v>
      </c>
      <c r="H45" s="4" t="str">
        <f>IF($D45="","",VLOOKUP($D45,選択肢・高騰率!$A$2:$B$3,2))</f>
        <v/>
      </c>
      <c r="I45" s="20" t="str">
        <f t="shared" si="4"/>
        <v/>
      </c>
      <c r="J45" s="20" t="str">
        <f t="shared" si="5"/>
        <v/>
      </c>
      <c r="K45" s="65"/>
      <c r="L45" s="66"/>
      <c r="M45" s="20" t="str">
        <f t="shared" si="9"/>
        <v/>
      </c>
      <c r="N45" s="20" t="str">
        <f t="shared" si="10"/>
        <v/>
      </c>
      <c r="O45" s="20" t="str">
        <f t="shared" si="11"/>
        <v/>
      </c>
      <c r="P45" s="6" t="str">
        <f t="shared" si="12"/>
        <v/>
      </c>
    </row>
    <row r="46" spans="1:16" x14ac:dyDescent="0.35">
      <c r="A46">
        <v>42</v>
      </c>
      <c r="B46" s="61"/>
      <c r="C46" s="61"/>
      <c r="D46" s="62"/>
      <c r="E46" s="63"/>
      <c r="F46" s="64"/>
      <c r="G46" s="6">
        <f t="shared" si="3"/>
        <v>0</v>
      </c>
      <c r="H46" s="4" t="str">
        <f>IF($D46="","",VLOOKUP($D46,選択肢・高騰率!$A$2:$B$3,2))</f>
        <v/>
      </c>
      <c r="I46" s="20" t="str">
        <f t="shared" si="4"/>
        <v/>
      </c>
      <c r="J46" s="20" t="str">
        <f t="shared" si="5"/>
        <v/>
      </c>
      <c r="K46" s="65"/>
      <c r="L46" s="66"/>
      <c r="M46" s="20" t="str">
        <f t="shared" si="9"/>
        <v/>
      </c>
      <c r="N46" s="20" t="str">
        <f t="shared" si="10"/>
        <v/>
      </c>
      <c r="O46" s="20" t="str">
        <f t="shared" si="11"/>
        <v/>
      </c>
      <c r="P46" s="6" t="str">
        <f t="shared" si="12"/>
        <v/>
      </c>
    </row>
    <row r="47" spans="1:16" x14ac:dyDescent="0.35">
      <c r="A47">
        <v>43</v>
      </c>
      <c r="B47" s="61"/>
      <c r="C47" s="61"/>
      <c r="D47" s="62"/>
      <c r="E47" s="63"/>
      <c r="F47" s="64"/>
      <c r="G47" s="6">
        <f t="shared" si="3"/>
        <v>0</v>
      </c>
      <c r="H47" s="4" t="str">
        <f>IF($D47="","",VLOOKUP($D47,選択肢・高騰率!$A$2:$B$3,2))</f>
        <v/>
      </c>
      <c r="I47" s="20" t="str">
        <f t="shared" si="4"/>
        <v/>
      </c>
      <c r="J47" s="20" t="str">
        <f t="shared" si="5"/>
        <v/>
      </c>
      <c r="K47" s="65"/>
      <c r="L47" s="66"/>
      <c r="M47" s="20" t="str">
        <f t="shared" si="9"/>
        <v/>
      </c>
      <c r="N47" s="20" t="str">
        <f t="shared" si="10"/>
        <v/>
      </c>
      <c r="O47" s="20" t="str">
        <f t="shared" si="11"/>
        <v/>
      </c>
      <c r="P47" s="6" t="str">
        <f t="shared" si="12"/>
        <v/>
      </c>
    </row>
    <row r="48" spans="1:16" x14ac:dyDescent="0.35">
      <c r="A48">
        <v>44</v>
      </c>
      <c r="B48" s="61"/>
      <c r="C48" s="61"/>
      <c r="D48" s="62"/>
      <c r="E48" s="63"/>
      <c r="F48" s="64"/>
      <c r="G48" s="6">
        <f t="shared" si="3"/>
        <v>0</v>
      </c>
      <c r="H48" s="4" t="str">
        <f>IF($D48="","",VLOOKUP($D48,選択肢・高騰率!$A$2:$B$3,2))</f>
        <v/>
      </c>
      <c r="I48" s="20" t="str">
        <f t="shared" si="4"/>
        <v/>
      </c>
      <c r="J48" s="20" t="str">
        <f t="shared" si="5"/>
        <v/>
      </c>
      <c r="K48" s="65"/>
      <c r="L48" s="66"/>
      <c r="M48" s="20" t="str">
        <f t="shared" si="9"/>
        <v/>
      </c>
      <c r="N48" s="20" t="str">
        <f t="shared" si="10"/>
        <v/>
      </c>
      <c r="O48" s="20" t="str">
        <f t="shared" si="11"/>
        <v/>
      </c>
      <c r="P48" s="6" t="str">
        <f t="shared" si="12"/>
        <v/>
      </c>
    </row>
    <row r="49" spans="1:16" x14ac:dyDescent="0.35">
      <c r="A49">
        <v>45</v>
      </c>
      <c r="B49" s="61"/>
      <c r="C49" s="61"/>
      <c r="D49" s="62"/>
      <c r="E49" s="63"/>
      <c r="F49" s="64"/>
      <c r="G49" s="6">
        <f t="shared" si="3"/>
        <v>0</v>
      </c>
      <c r="H49" s="4" t="str">
        <f>IF($D49="","",VLOOKUP($D49,選択肢・高騰率!$A$2:$B$3,2))</f>
        <v/>
      </c>
      <c r="I49" s="20" t="str">
        <f t="shared" si="4"/>
        <v/>
      </c>
      <c r="J49" s="20" t="str">
        <f t="shared" si="5"/>
        <v/>
      </c>
      <c r="K49" s="65"/>
      <c r="L49" s="66"/>
      <c r="M49" s="20" t="str">
        <f t="shared" si="9"/>
        <v/>
      </c>
      <c r="N49" s="20" t="str">
        <f t="shared" si="10"/>
        <v/>
      </c>
      <c r="O49" s="20" t="str">
        <f t="shared" si="11"/>
        <v/>
      </c>
      <c r="P49" s="6" t="str">
        <f t="shared" si="12"/>
        <v/>
      </c>
    </row>
    <row r="50" spans="1:16" x14ac:dyDescent="0.35">
      <c r="A50">
        <v>46</v>
      </c>
      <c r="B50" s="61"/>
      <c r="C50" s="61"/>
      <c r="D50" s="62"/>
      <c r="E50" s="63"/>
      <c r="F50" s="64"/>
      <c r="G50" s="6">
        <f t="shared" si="3"/>
        <v>0</v>
      </c>
      <c r="H50" s="4" t="str">
        <f>IF($D50="","",VLOOKUP($D50,選択肢・高騰率!$A$2:$B$3,2))</f>
        <v/>
      </c>
      <c r="I50" s="20" t="str">
        <f t="shared" si="4"/>
        <v/>
      </c>
      <c r="J50" s="20" t="str">
        <f t="shared" si="5"/>
        <v/>
      </c>
      <c r="K50" s="65"/>
      <c r="L50" s="66"/>
      <c r="M50" s="20" t="str">
        <f t="shared" si="9"/>
        <v/>
      </c>
      <c r="N50" s="20" t="str">
        <f t="shared" si="10"/>
        <v/>
      </c>
      <c r="O50" s="20" t="str">
        <f t="shared" si="11"/>
        <v/>
      </c>
      <c r="P50" s="6" t="str">
        <f t="shared" si="12"/>
        <v/>
      </c>
    </row>
    <row r="51" spans="1:16" x14ac:dyDescent="0.35">
      <c r="A51">
        <v>47</v>
      </c>
      <c r="B51" s="61"/>
      <c r="C51" s="61"/>
      <c r="D51" s="62"/>
      <c r="E51" s="63"/>
      <c r="F51" s="64"/>
      <c r="G51" s="6">
        <f t="shared" si="3"/>
        <v>0</v>
      </c>
      <c r="H51" s="4" t="str">
        <f>IF($D51="","",VLOOKUP($D51,選択肢・高騰率!$A$2:$B$3,2))</f>
        <v/>
      </c>
      <c r="I51" s="20" t="str">
        <f t="shared" si="4"/>
        <v/>
      </c>
      <c r="J51" s="20" t="str">
        <f t="shared" si="5"/>
        <v/>
      </c>
      <c r="K51" s="65"/>
      <c r="L51" s="66"/>
      <c r="M51" s="20" t="str">
        <f t="shared" si="9"/>
        <v/>
      </c>
      <c r="N51" s="20" t="str">
        <f t="shared" si="10"/>
        <v/>
      </c>
      <c r="O51" s="20" t="str">
        <f t="shared" si="11"/>
        <v/>
      </c>
      <c r="P51" s="6" t="str">
        <f t="shared" si="12"/>
        <v/>
      </c>
    </row>
    <row r="52" spans="1:16" x14ac:dyDescent="0.35">
      <c r="A52">
        <v>48</v>
      </c>
      <c r="B52" s="61"/>
      <c r="C52" s="61"/>
      <c r="D52" s="62"/>
      <c r="E52" s="63"/>
      <c r="F52" s="64"/>
      <c r="G52" s="6">
        <f t="shared" si="3"/>
        <v>0</v>
      </c>
      <c r="H52" s="4" t="str">
        <f>IF($D52="","",VLOOKUP($D52,選択肢・高騰率!$A$2:$B$3,2))</f>
        <v/>
      </c>
      <c r="I52" s="20" t="str">
        <f t="shared" si="4"/>
        <v/>
      </c>
      <c r="J52" s="20" t="str">
        <f t="shared" si="5"/>
        <v/>
      </c>
      <c r="K52" s="65"/>
      <c r="L52" s="66"/>
      <c r="M52" s="20" t="str">
        <f t="shared" si="9"/>
        <v/>
      </c>
      <c r="N52" s="20" t="str">
        <f t="shared" si="10"/>
        <v/>
      </c>
      <c r="O52" s="20" t="str">
        <f t="shared" si="11"/>
        <v/>
      </c>
      <c r="P52" s="6" t="str">
        <f t="shared" si="12"/>
        <v/>
      </c>
    </row>
    <row r="53" spans="1:16" x14ac:dyDescent="0.35">
      <c r="A53">
        <v>49</v>
      </c>
      <c r="B53" s="61"/>
      <c r="C53" s="61"/>
      <c r="D53" s="62"/>
      <c r="E53" s="63"/>
      <c r="F53" s="64"/>
      <c r="G53" s="6">
        <f t="shared" si="3"/>
        <v>0</v>
      </c>
      <c r="H53" s="4" t="str">
        <f>IF($D53="","",VLOOKUP($D53,選択肢・高騰率!$A$2:$B$3,2))</f>
        <v/>
      </c>
      <c r="I53" s="20" t="str">
        <f t="shared" si="4"/>
        <v/>
      </c>
      <c r="J53" s="20" t="str">
        <f t="shared" si="5"/>
        <v/>
      </c>
      <c r="K53" s="65"/>
      <c r="L53" s="66"/>
      <c r="M53" s="20" t="str">
        <f t="shared" si="9"/>
        <v/>
      </c>
      <c r="N53" s="20" t="str">
        <f t="shared" si="10"/>
        <v/>
      </c>
      <c r="O53" s="20" t="str">
        <f t="shared" si="11"/>
        <v/>
      </c>
      <c r="P53" s="6" t="str">
        <f t="shared" si="12"/>
        <v/>
      </c>
    </row>
    <row r="54" spans="1:16" x14ac:dyDescent="0.35">
      <c r="A54">
        <v>50</v>
      </c>
      <c r="B54" s="61"/>
      <c r="C54" s="61"/>
      <c r="D54" s="62"/>
      <c r="E54" s="63"/>
      <c r="F54" s="64"/>
      <c r="G54" s="6">
        <f t="shared" si="3"/>
        <v>0</v>
      </c>
      <c r="H54" s="4" t="str">
        <f>IF($D54="","",VLOOKUP($D54,選択肢・高騰率!$A$2:$B$3,2))</f>
        <v/>
      </c>
      <c r="I54" s="20" t="str">
        <f t="shared" si="4"/>
        <v/>
      </c>
      <c r="J54" s="20" t="str">
        <f t="shared" si="5"/>
        <v/>
      </c>
      <c r="K54" s="65"/>
      <c r="L54" s="66"/>
      <c r="M54" s="20" t="str">
        <f t="shared" si="9"/>
        <v/>
      </c>
      <c r="N54" s="20" t="str">
        <f t="shared" si="10"/>
        <v/>
      </c>
      <c r="O54" s="20" t="str">
        <f t="shared" si="11"/>
        <v/>
      </c>
      <c r="P54" s="6" t="str">
        <f t="shared" si="12"/>
        <v/>
      </c>
    </row>
    <row r="55" spans="1:16" x14ac:dyDescent="0.35">
      <c r="A55">
        <v>51</v>
      </c>
      <c r="B55" s="61"/>
      <c r="C55" s="61"/>
      <c r="D55" s="62"/>
      <c r="E55" s="63"/>
      <c r="F55" s="64"/>
      <c r="G55" s="6">
        <f t="shared" si="3"/>
        <v>0</v>
      </c>
      <c r="H55" s="4" t="str">
        <f>IF($D55="","",VLOOKUP($D55,選択肢・高騰率!$A$2:$B$3,2))</f>
        <v/>
      </c>
      <c r="I55" s="20" t="str">
        <f t="shared" si="4"/>
        <v/>
      </c>
      <c r="J55" s="20" t="str">
        <f t="shared" si="5"/>
        <v/>
      </c>
      <c r="K55" s="65"/>
      <c r="L55" s="66"/>
      <c r="M55" s="20" t="str">
        <f t="shared" si="9"/>
        <v/>
      </c>
      <c r="N55" s="20" t="str">
        <f t="shared" si="10"/>
        <v/>
      </c>
      <c r="O55" s="20" t="str">
        <f t="shared" si="11"/>
        <v/>
      </c>
      <c r="P55" s="6" t="str">
        <f t="shared" si="12"/>
        <v/>
      </c>
    </row>
    <row r="56" spans="1:16" x14ac:dyDescent="0.35">
      <c r="A56">
        <v>52</v>
      </c>
      <c r="B56" s="61"/>
      <c r="C56" s="61"/>
      <c r="D56" s="62"/>
      <c r="E56" s="63"/>
      <c r="F56" s="64"/>
      <c r="G56" s="6">
        <f t="shared" si="3"/>
        <v>0</v>
      </c>
      <c r="H56" s="4" t="str">
        <f>IF($D56="","",VLOOKUP($D56,選択肢・高騰率!$A$2:$B$3,2))</f>
        <v/>
      </c>
      <c r="I56" s="20" t="str">
        <f t="shared" si="4"/>
        <v/>
      </c>
      <c r="J56" s="20" t="str">
        <f t="shared" si="5"/>
        <v/>
      </c>
      <c r="K56" s="65"/>
      <c r="L56" s="66"/>
      <c r="M56" s="20" t="str">
        <f t="shared" si="9"/>
        <v/>
      </c>
      <c r="N56" s="20" t="str">
        <f t="shared" si="10"/>
        <v/>
      </c>
      <c r="O56" s="20" t="str">
        <f t="shared" si="11"/>
        <v/>
      </c>
      <c r="P56" s="6" t="str">
        <f t="shared" si="12"/>
        <v/>
      </c>
    </row>
    <row r="57" spans="1:16" x14ac:dyDescent="0.35">
      <c r="A57">
        <v>53</v>
      </c>
      <c r="B57" s="61"/>
      <c r="C57" s="61"/>
      <c r="D57" s="62"/>
      <c r="E57" s="63"/>
      <c r="F57" s="64"/>
      <c r="G57" s="6">
        <f t="shared" si="3"/>
        <v>0</v>
      </c>
      <c r="H57" s="4" t="str">
        <f>IF($D57="","",VLOOKUP($D57,選択肢・高騰率!$A$2:$B$3,2))</f>
        <v/>
      </c>
      <c r="I57" s="20" t="str">
        <f t="shared" si="4"/>
        <v/>
      </c>
      <c r="J57" s="20" t="str">
        <f t="shared" si="5"/>
        <v/>
      </c>
      <c r="K57" s="65"/>
      <c r="L57" s="66"/>
      <c r="M57" s="20" t="str">
        <f t="shared" si="9"/>
        <v/>
      </c>
      <c r="N57" s="20" t="str">
        <f t="shared" si="10"/>
        <v/>
      </c>
      <c r="O57" s="20" t="str">
        <f t="shared" si="11"/>
        <v/>
      </c>
      <c r="P57" s="6" t="str">
        <f t="shared" si="12"/>
        <v/>
      </c>
    </row>
    <row r="58" spans="1:16" x14ac:dyDescent="0.35">
      <c r="A58">
        <v>54</v>
      </c>
      <c r="B58" s="61"/>
      <c r="C58" s="61"/>
      <c r="D58" s="62"/>
      <c r="E58" s="63"/>
      <c r="F58" s="64"/>
      <c r="G58" s="6">
        <f t="shared" si="3"/>
        <v>0</v>
      </c>
      <c r="H58" s="4" t="str">
        <f>IF($D58="","",VLOOKUP($D58,選択肢・高騰率!$A$2:$B$3,2))</f>
        <v/>
      </c>
      <c r="I58" s="20" t="str">
        <f t="shared" si="4"/>
        <v/>
      </c>
      <c r="J58" s="20" t="str">
        <f t="shared" si="5"/>
        <v/>
      </c>
      <c r="K58" s="65"/>
      <c r="L58" s="66"/>
      <c r="M58" s="20" t="str">
        <f t="shared" si="9"/>
        <v/>
      </c>
      <c r="N58" s="20" t="str">
        <f t="shared" si="10"/>
        <v/>
      </c>
      <c r="O58" s="20" t="str">
        <f t="shared" si="11"/>
        <v/>
      </c>
      <c r="P58" s="6" t="str">
        <f t="shared" si="12"/>
        <v/>
      </c>
    </row>
    <row r="59" spans="1:16" x14ac:dyDescent="0.35">
      <c r="A59">
        <v>55</v>
      </c>
      <c r="B59" s="61"/>
      <c r="C59" s="61"/>
      <c r="D59" s="62"/>
      <c r="E59" s="63"/>
      <c r="F59" s="64"/>
      <c r="G59" s="6">
        <f t="shared" si="3"/>
        <v>0</v>
      </c>
      <c r="H59" s="4" t="str">
        <f>IF($D59="","",VLOOKUP($D59,選択肢・高騰率!$A$2:$B$3,2))</f>
        <v/>
      </c>
      <c r="I59" s="20" t="str">
        <f t="shared" si="4"/>
        <v/>
      </c>
      <c r="J59" s="20" t="str">
        <f t="shared" si="5"/>
        <v/>
      </c>
      <c r="K59" s="65"/>
      <c r="L59" s="66"/>
      <c r="M59" s="20" t="str">
        <f t="shared" si="9"/>
        <v/>
      </c>
      <c r="N59" s="20" t="str">
        <f t="shared" si="10"/>
        <v/>
      </c>
      <c r="O59" s="20" t="str">
        <f t="shared" si="11"/>
        <v/>
      </c>
      <c r="P59" s="6" t="str">
        <f t="shared" si="12"/>
        <v/>
      </c>
    </row>
    <row r="60" spans="1:16" x14ac:dyDescent="0.35">
      <c r="A60">
        <v>56</v>
      </c>
      <c r="B60" s="61"/>
      <c r="C60" s="61"/>
      <c r="D60" s="62"/>
      <c r="E60" s="63"/>
      <c r="F60" s="64"/>
      <c r="G60" s="6">
        <f t="shared" si="3"/>
        <v>0</v>
      </c>
      <c r="H60" s="4" t="str">
        <f>IF($D60="","",VLOOKUP($D60,選択肢・高騰率!$A$2:$B$3,2))</f>
        <v/>
      </c>
      <c r="I60" s="20" t="str">
        <f t="shared" si="4"/>
        <v/>
      </c>
      <c r="J60" s="20" t="str">
        <f t="shared" si="5"/>
        <v/>
      </c>
      <c r="K60" s="65"/>
      <c r="L60" s="66"/>
      <c r="M60" s="20" t="str">
        <f t="shared" ref="M60:M104" si="13">IF(K60="○",L60-(G60-I60)*0.3,"")</f>
        <v/>
      </c>
      <c r="N60" s="20" t="str">
        <f t="shared" ref="N60:N104" si="14">IF(K60="○",IF(M60&lt;0,0,ROUNDDOWN(M60,0)),"")</f>
        <v/>
      </c>
      <c r="O60" s="20" t="str">
        <f t="shared" ref="O60:O104" si="15">IF(K60="○",IF((J60-N60)&lt;0,0,J60-N60),"")</f>
        <v/>
      </c>
      <c r="P60" s="6" t="str">
        <f t="shared" ref="P60:P104" si="16">IF(K60="○",O60,J60)</f>
        <v/>
      </c>
    </row>
    <row r="61" spans="1:16" x14ac:dyDescent="0.35">
      <c r="A61">
        <v>57</v>
      </c>
      <c r="B61" s="61"/>
      <c r="C61" s="61"/>
      <c r="D61" s="62"/>
      <c r="E61" s="63"/>
      <c r="F61" s="64"/>
      <c r="G61" s="6">
        <f t="shared" si="3"/>
        <v>0</v>
      </c>
      <c r="H61" s="4" t="str">
        <f>IF($D61="","",VLOOKUP($D61,選択肢・高騰率!$A$2:$B$3,2))</f>
        <v/>
      </c>
      <c r="I61" s="20" t="str">
        <f t="shared" si="4"/>
        <v/>
      </c>
      <c r="J61" s="20" t="str">
        <f t="shared" si="5"/>
        <v/>
      </c>
      <c r="K61" s="65"/>
      <c r="L61" s="66"/>
      <c r="M61" s="20" t="str">
        <f t="shared" si="13"/>
        <v/>
      </c>
      <c r="N61" s="20" t="str">
        <f t="shared" si="14"/>
        <v/>
      </c>
      <c r="O61" s="20" t="str">
        <f t="shared" si="15"/>
        <v/>
      </c>
      <c r="P61" s="6" t="str">
        <f t="shared" si="16"/>
        <v/>
      </c>
    </row>
    <row r="62" spans="1:16" x14ac:dyDescent="0.35">
      <c r="A62">
        <v>58</v>
      </c>
      <c r="B62" s="61"/>
      <c r="C62" s="61"/>
      <c r="D62" s="62"/>
      <c r="E62" s="63"/>
      <c r="F62" s="64"/>
      <c r="G62" s="6">
        <f t="shared" si="3"/>
        <v>0</v>
      </c>
      <c r="H62" s="4" t="str">
        <f>IF($D62="","",VLOOKUP($D62,選択肢・高騰率!$A$2:$B$3,2))</f>
        <v/>
      </c>
      <c r="I62" s="20" t="str">
        <f t="shared" si="4"/>
        <v/>
      </c>
      <c r="J62" s="20" t="str">
        <f t="shared" si="5"/>
        <v/>
      </c>
      <c r="K62" s="65"/>
      <c r="L62" s="66"/>
      <c r="M62" s="20" t="str">
        <f t="shared" si="13"/>
        <v/>
      </c>
      <c r="N62" s="20" t="str">
        <f t="shared" si="14"/>
        <v/>
      </c>
      <c r="O62" s="20" t="str">
        <f t="shared" si="15"/>
        <v/>
      </c>
      <c r="P62" s="6" t="str">
        <f t="shared" si="16"/>
        <v/>
      </c>
    </row>
    <row r="63" spans="1:16" x14ac:dyDescent="0.35">
      <c r="A63">
        <v>59</v>
      </c>
      <c r="B63" s="61"/>
      <c r="C63" s="61"/>
      <c r="D63" s="62"/>
      <c r="E63" s="63"/>
      <c r="F63" s="64"/>
      <c r="G63" s="6">
        <f t="shared" si="3"/>
        <v>0</v>
      </c>
      <c r="H63" s="4" t="str">
        <f>IF($D63="","",VLOOKUP($D63,選択肢・高騰率!$A$2:$B$3,2))</f>
        <v/>
      </c>
      <c r="I63" s="20" t="str">
        <f t="shared" si="4"/>
        <v/>
      </c>
      <c r="J63" s="20" t="str">
        <f t="shared" si="5"/>
        <v/>
      </c>
      <c r="K63" s="65"/>
      <c r="L63" s="66"/>
      <c r="M63" s="20" t="str">
        <f t="shared" si="13"/>
        <v/>
      </c>
      <c r="N63" s="20" t="str">
        <f t="shared" si="14"/>
        <v/>
      </c>
      <c r="O63" s="20" t="str">
        <f t="shared" si="15"/>
        <v/>
      </c>
      <c r="P63" s="6" t="str">
        <f t="shared" si="16"/>
        <v/>
      </c>
    </row>
    <row r="64" spans="1:16" x14ac:dyDescent="0.35">
      <c r="A64">
        <v>60</v>
      </c>
      <c r="B64" s="61"/>
      <c r="C64" s="61"/>
      <c r="D64" s="62"/>
      <c r="E64" s="63"/>
      <c r="F64" s="64"/>
      <c r="G64" s="6">
        <f t="shared" si="3"/>
        <v>0</v>
      </c>
      <c r="H64" s="4" t="str">
        <f>IF($D64="","",VLOOKUP($D64,選択肢・高騰率!$A$2:$B$3,2))</f>
        <v/>
      </c>
      <c r="I64" s="20" t="str">
        <f t="shared" si="4"/>
        <v/>
      </c>
      <c r="J64" s="20" t="str">
        <f t="shared" si="5"/>
        <v/>
      </c>
      <c r="K64" s="65"/>
      <c r="L64" s="66"/>
      <c r="M64" s="20" t="str">
        <f t="shared" si="13"/>
        <v/>
      </c>
      <c r="N64" s="20" t="str">
        <f t="shared" si="14"/>
        <v/>
      </c>
      <c r="O64" s="20" t="str">
        <f t="shared" si="15"/>
        <v/>
      </c>
      <c r="P64" s="6" t="str">
        <f t="shared" si="16"/>
        <v/>
      </c>
    </row>
    <row r="65" spans="1:16" x14ac:dyDescent="0.35">
      <c r="A65">
        <v>61</v>
      </c>
      <c r="B65" s="61"/>
      <c r="C65" s="61"/>
      <c r="D65" s="62"/>
      <c r="E65" s="63"/>
      <c r="F65" s="64"/>
      <c r="G65" s="6">
        <f t="shared" si="3"/>
        <v>0</v>
      </c>
      <c r="H65" s="4" t="str">
        <f>IF($D65="","",VLOOKUP($D65,選択肢・高騰率!$A$2:$B$3,2))</f>
        <v/>
      </c>
      <c r="I65" s="20" t="str">
        <f t="shared" si="4"/>
        <v/>
      </c>
      <c r="J65" s="20" t="str">
        <f t="shared" si="5"/>
        <v/>
      </c>
      <c r="K65" s="65"/>
      <c r="L65" s="66"/>
      <c r="M65" s="20" t="str">
        <f t="shared" si="13"/>
        <v/>
      </c>
      <c r="N65" s="20" t="str">
        <f t="shared" si="14"/>
        <v/>
      </c>
      <c r="O65" s="20" t="str">
        <f t="shared" si="15"/>
        <v/>
      </c>
      <c r="P65" s="6" t="str">
        <f t="shared" si="16"/>
        <v/>
      </c>
    </row>
    <row r="66" spans="1:16" x14ac:dyDescent="0.35">
      <c r="A66">
        <v>62</v>
      </c>
      <c r="B66" s="61"/>
      <c r="C66" s="61"/>
      <c r="D66" s="62"/>
      <c r="E66" s="63"/>
      <c r="F66" s="64"/>
      <c r="G66" s="6">
        <f t="shared" si="3"/>
        <v>0</v>
      </c>
      <c r="H66" s="4" t="str">
        <f>IF($D66="","",VLOOKUP($D66,選択肢・高騰率!$A$2:$B$3,2))</f>
        <v/>
      </c>
      <c r="I66" s="20" t="str">
        <f t="shared" si="4"/>
        <v/>
      </c>
      <c r="J66" s="20" t="str">
        <f t="shared" si="5"/>
        <v/>
      </c>
      <c r="K66" s="65"/>
      <c r="L66" s="66"/>
      <c r="M66" s="20" t="str">
        <f t="shared" si="13"/>
        <v/>
      </c>
      <c r="N66" s="20" t="str">
        <f t="shared" si="14"/>
        <v/>
      </c>
      <c r="O66" s="20" t="str">
        <f t="shared" si="15"/>
        <v/>
      </c>
      <c r="P66" s="6" t="str">
        <f t="shared" si="16"/>
        <v/>
      </c>
    </row>
    <row r="67" spans="1:16" x14ac:dyDescent="0.35">
      <c r="A67">
        <v>63</v>
      </c>
      <c r="B67" s="61"/>
      <c r="C67" s="61"/>
      <c r="D67" s="62"/>
      <c r="E67" s="63"/>
      <c r="F67" s="64"/>
      <c r="G67" s="6">
        <f t="shared" si="3"/>
        <v>0</v>
      </c>
      <c r="H67" s="4" t="str">
        <f>IF($D67="","",VLOOKUP($D67,選択肢・高騰率!$A$2:$B$3,2))</f>
        <v/>
      </c>
      <c r="I67" s="20" t="str">
        <f t="shared" si="4"/>
        <v/>
      </c>
      <c r="J67" s="20" t="str">
        <f t="shared" si="5"/>
        <v/>
      </c>
      <c r="K67" s="65"/>
      <c r="L67" s="66"/>
      <c r="M67" s="20" t="str">
        <f t="shared" si="13"/>
        <v/>
      </c>
      <c r="N67" s="20" t="str">
        <f t="shared" si="14"/>
        <v/>
      </c>
      <c r="O67" s="20" t="str">
        <f t="shared" si="15"/>
        <v/>
      </c>
      <c r="P67" s="6" t="str">
        <f t="shared" si="16"/>
        <v/>
      </c>
    </row>
    <row r="68" spans="1:16" x14ac:dyDescent="0.35">
      <c r="A68">
        <v>64</v>
      </c>
      <c r="B68" s="61"/>
      <c r="C68" s="61"/>
      <c r="D68" s="62"/>
      <c r="E68" s="63"/>
      <c r="F68" s="64"/>
      <c r="G68" s="6">
        <f t="shared" si="3"/>
        <v>0</v>
      </c>
      <c r="H68" s="4" t="str">
        <f>IF($D68="","",VLOOKUP($D68,選択肢・高騰率!$A$2:$B$3,2))</f>
        <v/>
      </c>
      <c r="I68" s="20" t="str">
        <f t="shared" si="4"/>
        <v/>
      </c>
      <c r="J68" s="20" t="str">
        <f t="shared" si="5"/>
        <v/>
      </c>
      <c r="K68" s="65"/>
      <c r="L68" s="66"/>
      <c r="M68" s="20" t="str">
        <f t="shared" si="13"/>
        <v/>
      </c>
      <c r="N68" s="20" t="str">
        <f t="shared" si="14"/>
        <v/>
      </c>
      <c r="O68" s="20" t="str">
        <f t="shared" si="15"/>
        <v/>
      </c>
      <c r="P68" s="6" t="str">
        <f t="shared" si="16"/>
        <v/>
      </c>
    </row>
    <row r="69" spans="1:16" x14ac:dyDescent="0.35">
      <c r="A69">
        <v>65</v>
      </c>
      <c r="B69" s="61"/>
      <c r="C69" s="61"/>
      <c r="D69" s="62"/>
      <c r="E69" s="63"/>
      <c r="F69" s="64"/>
      <c r="G69" s="6">
        <f t="shared" si="3"/>
        <v>0</v>
      </c>
      <c r="H69" s="4" t="str">
        <f>IF($D69="","",VLOOKUP($D69,選択肢・高騰率!$A$2:$B$3,2))</f>
        <v/>
      </c>
      <c r="I69" s="20" t="str">
        <f t="shared" si="4"/>
        <v/>
      </c>
      <c r="J69" s="20" t="str">
        <f t="shared" si="5"/>
        <v/>
      </c>
      <c r="K69" s="65"/>
      <c r="L69" s="66"/>
      <c r="M69" s="20" t="str">
        <f t="shared" si="13"/>
        <v/>
      </c>
      <c r="N69" s="20" t="str">
        <f t="shared" si="14"/>
        <v/>
      </c>
      <c r="O69" s="20" t="str">
        <f t="shared" si="15"/>
        <v/>
      </c>
      <c r="P69" s="6" t="str">
        <f t="shared" si="16"/>
        <v/>
      </c>
    </row>
    <row r="70" spans="1:16" x14ac:dyDescent="0.35">
      <c r="A70">
        <v>66</v>
      </c>
      <c r="B70" s="61"/>
      <c r="C70" s="61"/>
      <c r="D70" s="62"/>
      <c r="E70" s="63"/>
      <c r="F70" s="64"/>
      <c r="G70" s="6">
        <f t="shared" ref="G70:G133" si="17">IF($F70="内税",$E70*100/110,$E70)</f>
        <v>0</v>
      </c>
      <c r="H70" s="4" t="str">
        <f>IF($D70="","",VLOOKUP($D70,選択肢・高騰率!$A$2:$B$3,2))</f>
        <v/>
      </c>
      <c r="I70" s="20" t="str">
        <f t="shared" ref="I70:I133" si="18">IF($E70,$G70/$H70/0.9,"")</f>
        <v/>
      </c>
      <c r="J70" s="20" t="str">
        <f t="shared" ref="J70:J133" si="19">IF($E70,ROUNDDOWN(($G70-$I70)*0.7,0),"")</f>
        <v/>
      </c>
      <c r="K70" s="65"/>
      <c r="L70" s="66"/>
      <c r="M70" s="20" t="str">
        <f t="shared" si="13"/>
        <v/>
      </c>
      <c r="N70" s="20" t="str">
        <f t="shared" si="14"/>
        <v/>
      </c>
      <c r="O70" s="20" t="str">
        <f t="shared" si="15"/>
        <v/>
      </c>
      <c r="P70" s="6" t="str">
        <f t="shared" si="16"/>
        <v/>
      </c>
    </row>
    <row r="71" spans="1:16" x14ac:dyDescent="0.35">
      <c r="A71">
        <v>67</v>
      </c>
      <c r="B71" s="61"/>
      <c r="C71" s="61"/>
      <c r="D71" s="62"/>
      <c r="E71" s="63"/>
      <c r="F71" s="64"/>
      <c r="G71" s="6">
        <f t="shared" si="17"/>
        <v>0</v>
      </c>
      <c r="H71" s="4" t="str">
        <f>IF($D71="","",VLOOKUP($D71,選択肢・高騰率!$A$2:$B$3,2))</f>
        <v/>
      </c>
      <c r="I71" s="20" t="str">
        <f t="shared" si="18"/>
        <v/>
      </c>
      <c r="J71" s="20" t="str">
        <f t="shared" si="19"/>
        <v/>
      </c>
      <c r="K71" s="65"/>
      <c r="L71" s="66"/>
      <c r="M71" s="20" t="str">
        <f t="shared" si="13"/>
        <v/>
      </c>
      <c r="N71" s="20" t="str">
        <f t="shared" si="14"/>
        <v/>
      </c>
      <c r="O71" s="20" t="str">
        <f t="shared" si="15"/>
        <v/>
      </c>
      <c r="P71" s="6" t="str">
        <f t="shared" si="16"/>
        <v/>
      </c>
    </row>
    <row r="72" spans="1:16" x14ac:dyDescent="0.35">
      <c r="A72">
        <v>68</v>
      </c>
      <c r="B72" s="61"/>
      <c r="C72" s="61"/>
      <c r="D72" s="62"/>
      <c r="E72" s="63"/>
      <c r="F72" s="64"/>
      <c r="G72" s="6">
        <f t="shared" si="17"/>
        <v>0</v>
      </c>
      <c r="H72" s="4" t="str">
        <f>IF($D72="","",VLOOKUP($D72,選択肢・高騰率!$A$2:$B$3,2))</f>
        <v/>
      </c>
      <c r="I72" s="20" t="str">
        <f t="shared" si="18"/>
        <v/>
      </c>
      <c r="J72" s="20" t="str">
        <f t="shared" si="19"/>
        <v/>
      </c>
      <c r="K72" s="65"/>
      <c r="L72" s="66"/>
      <c r="M72" s="20" t="str">
        <f t="shared" si="13"/>
        <v/>
      </c>
      <c r="N72" s="20" t="str">
        <f t="shared" si="14"/>
        <v/>
      </c>
      <c r="O72" s="20" t="str">
        <f t="shared" si="15"/>
        <v/>
      </c>
      <c r="P72" s="6" t="str">
        <f t="shared" si="16"/>
        <v/>
      </c>
    </row>
    <row r="73" spans="1:16" x14ac:dyDescent="0.35">
      <c r="A73">
        <v>69</v>
      </c>
      <c r="B73" s="61"/>
      <c r="C73" s="61"/>
      <c r="D73" s="62"/>
      <c r="E73" s="63"/>
      <c r="F73" s="64"/>
      <c r="G73" s="6">
        <f t="shared" si="17"/>
        <v>0</v>
      </c>
      <c r="H73" s="4" t="str">
        <f>IF($D73="","",VLOOKUP($D73,選択肢・高騰率!$A$2:$B$3,2))</f>
        <v/>
      </c>
      <c r="I73" s="20" t="str">
        <f t="shared" si="18"/>
        <v/>
      </c>
      <c r="J73" s="20" t="str">
        <f t="shared" si="19"/>
        <v/>
      </c>
      <c r="K73" s="65"/>
      <c r="L73" s="66"/>
      <c r="M73" s="20" t="str">
        <f t="shared" si="13"/>
        <v/>
      </c>
      <c r="N73" s="20" t="str">
        <f t="shared" si="14"/>
        <v/>
      </c>
      <c r="O73" s="20" t="str">
        <f t="shared" si="15"/>
        <v/>
      </c>
      <c r="P73" s="6" t="str">
        <f t="shared" si="16"/>
        <v/>
      </c>
    </row>
    <row r="74" spans="1:16" x14ac:dyDescent="0.35">
      <c r="A74">
        <v>70</v>
      </c>
      <c r="B74" s="61"/>
      <c r="C74" s="61"/>
      <c r="D74" s="62"/>
      <c r="E74" s="63"/>
      <c r="F74" s="64"/>
      <c r="G74" s="6">
        <f t="shared" si="17"/>
        <v>0</v>
      </c>
      <c r="H74" s="4" t="str">
        <f>IF($D74="","",VLOOKUP($D74,選択肢・高騰率!$A$2:$B$3,2))</f>
        <v/>
      </c>
      <c r="I74" s="20" t="str">
        <f t="shared" si="18"/>
        <v/>
      </c>
      <c r="J74" s="20" t="str">
        <f t="shared" si="19"/>
        <v/>
      </c>
      <c r="K74" s="65"/>
      <c r="L74" s="66"/>
      <c r="M74" s="20" t="str">
        <f t="shared" si="13"/>
        <v/>
      </c>
      <c r="N74" s="20" t="str">
        <f t="shared" si="14"/>
        <v/>
      </c>
      <c r="O74" s="20" t="str">
        <f t="shared" si="15"/>
        <v/>
      </c>
      <c r="P74" s="6" t="str">
        <f t="shared" si="16"/>
        <v/>
      </c>
    </row>
    <row r="75" spans="1:16" x14ac:dyDescent="0.35">
      <c r="A75">
        <v>71</v>
      </c>
      <c r="B75" s="61"/>
      <c r="C75" s="61"/>
      <c r="D75" s="62"/>
      <c r="E75" s="63"/>
      <c r="F75" s="64"/>
      <c r="G75" s="6">
        <f t="shared" si="17"/>
        <v>0</v>
      </c>
      <c r="H75" s="4" t="str">
        <f>IF($D75="","",VLOOKUP($D75,選択肢・高騰率!$A$2:$B$3,2))</f>
        <v/>
      </c>
      <c r="I75" s="20" t="str">
        <f t="shared" si="18"/>
        <v/>
      </c>
      <c r="J75" s="20" t="str">
        <f t="shared" si="19"/>
        <v/>
      </c>
      <c r="K75" s="65"/>
      <c r="L75" s="66"/>
      <c r="M75" s="20" t="str">
        <f t="shared" si="13"/>
        <v/>
      </c>
      <c r="N75" s="20" t="str">
        <f t="shared" si="14"/>
        <v/>
      </c>
      <c r="O75" s="20" t="str">
        <f t="shared" si="15"/>
        <v/>
      </c>
      <c r="P75" s="6" t="str">
        <f t="shared" si="16"/>
        <v/>
      </c>
    </row>
    <row r="76" spans="1:16" x14ac:dyDescent="0.35">
      <c r="A76">
        <v>72</v>
      </c>
      <c r="B76" s="61"/>
      <c r="C76" s="61"/>
      <c r="D76" s="62"/>
      <c r="E76" s="63"/>
      <c r="F76" s="64"/>
      <c r="G76" s="6">
        <f t="shared" si="17"/>
        <v>0</v>
      </c>
      <c r="H76" s="4" t="str">
        <f>IF($D76="","",VLOOKUP($D76,選択肢・高騰率!$A$2:$B$3,2))</f>
        <v/>
      </c>
      <c r="I76" s="20" t="str">
        <f t="shared" si="18"/>
        <v/>
      </c>
      <c r="J76" s="20" t="str">
        <f t="shared" si="19"/>
        <v/>
      </c>
      <c r="K76" s="65"/>
      <c r="L76" s="66"/>
      <c r="M76" s="20" t="str">
        <f t="shared" si="13"/>
        <v/>
      </c>
      <c r="N76" s="20" t="str">
        <f t="shared" si="14"/>
        <v/>
      </c>
      <c r="O76" s="20" t="str">
        <f t="shared" si="15"/>
        <v/>
      </c>
      <c r="P76" s="6" t="str">
        <f t="shared" si="16"/>
        <v/>
      </c>
    </row>
    <row r="77" spans="1:16" x14ac:dyDescent="0.35">
      <c r="A77">
        <v>73</v>
      </c>
      <c r="B77" s="61"/>
      <c r="C77" s="61"/>
      <c r="D77" s="62"/>
      <c r="E77" s="63"/>
      <c r="F77" s="64"/>
      <c r="G77" s="6">
        <f t="shared" si="17"/>
        <v>0</v>
      </c>
      <c r="H77" s="4" t="str">
        <f>IF($D77="","",VLOOKUP($D77,選択肢・高騰率!$A$2:$B$3,2))</f>
        <v/>
      </c>
      <c r="I77" s="20" t="str">
        <f t="shared" si="18"/>
        <v/>
      </c>
      <c r="J77" s="20" t="str">
        <f t="shared" si="19"/>
        <v/>
      </c>
      <c r="K77" s="65"/>
      <c r="L77" s="66"/>
      <c r="M77" s="20" t="str">
        <f t="shared" si="13"/>
        <v/>
      </c>
      <c r="N77" s="20" t="str">
        <f t="shared" si="14"/>
        <v/>
      </c>
      <c r="O77" s="20" t="str">
        <f t="shared" si="15"/>
        <v/>
      </c>
      <c r="P77" s="6" t="str">
        <f t="shared" si="16"/>
        <v/>
      </c>
    </row>
    <row r="78" spans="1:16" x14ac:dyDescent="0.35">
      <c r="A78">
        <v>74</v>
      </c>
      <c r="B78" s="61"/>
      <c r="C78" s="61"/>
      <c r="D78" s="62"/>
      <c r="E78" s="63"/>
      <c r="F78" s="64"/>
      <c r="G78" s="6">
        <f t="shared" si="17"/>
        <v>0</v>
      </c>
      <c r="H78" s="4" t="str">
        <f>IF($D78="","",VLOOKUP($D78,選択肢・高騰率!$A$2:$B$3,2))</f>
        <v/>
      </c>
      <c r="I78" s="20" t="str">
        <f t="shared" si="18"/>
        <v/>
      </c>
      <c r="J78" s="20" t="str">
        <f t="shared" si="19"/>
        <v/>
      </c>
      <c r="K78" s="65"/>
      <c r="L78" s="66"/>
      <c r="M78" s="20" t="str">
        <f t="shared" si="13"/>
        <v/>
      </c>
      <c r="N78" s="20" t="str">
        <f t="shared" si="14"/>
        <v/>
      </c>
      <c r="O78" s="20" t="str">
        <f t="shared" si="15"/>
        <v/>
      </c>
      <c r="P78" s="6" t="str">
        <f t="shared" si="16"/>
        <v/>
      </c>
    </row>
    <row r="79" spans="1:16" x14ac:dyDescent="0.35">
      <c r="A79">
        <v>75</v>
      </c>
      <c r="B79" s="61"/>
      <c r="C79" s="61"/>
      <c r="D79" s="62"/>
      <c r="E79" s="63"/>
      <c r="F79" s="64"/>
      <c r="G79" s="6">
        <f t="shared" si="17"/>
        <v>0</v>
      </c>
      <c r="H79" s="4" t="str">
        <f>IF($D79="","",VLOOKUP($D79,選択肢・高騰率!$A$2:$B$3,2))</f>
        <v/>
      </c>
      <c r="I79" s="20" t="str">
        <f t="shared" si="18"/>
        <v/>
      </c>
      <c r="J79" s="20" t="str">
        <f t="shared" si="19"/>
        <v/>
      </c>
      <c r="K79" s="65"/>
      <c r="L79" s="66"/>
      <c r="M79" s="20" t="str">
        <f t="shared" si="13"/>
        <v/>
      </c>
      <c r="N79" s="20" t="str">
        <f t="shared" si="14"/>
        <v/>
      </c>
      <c r="O79" s="20" t="str">
        <f t="shared" si="15"/>
        <v/>
      </c>
      <c r="P79" s="6" t="str">
        <f t="shared" si="16"/>
        <v/>
      </c>
    </row>
    <row r="80" spans="1:16" x14ac:dyDescent="0.35">
      <c r="A80">
        <v>76</v>
      </c>
      <c r="B80" s="61"/>
      <c r="C80" s="61"/>
      <c r="D80" s="62"/>
      <c r="E80" s="63"/>
      <c r="F80" s="64"/>
      <c r="G80" s="6">
        <f t="shared" si="17"/>
        <v>0</v>
      </c>
      <c r="H80" s="4" t="str">
        <f>IF($D80="","",VLOOKUP($D80,選択肢・高騰率!$A$2:$B$3,2))</f>
        <v/>
      </c>
      <c r="I80" s="20" t="str">
        <f t="shared" si="18"/>
        <v/>
      </c>
      <c r="J80" s="20" t="str">
        <f t="shared" si="19"/>
        <v/>
      </c>
      <c r="K80" s="65"/>
      <c r="L80" s="66"/>
      <c r="M80" s="20" t="str">
        <f t="shared" si="13"/>
        <v/>
      </c>
      <c r="N80" s="20" t="str">
        <f t="shared" si="14"/>
        <v/>
      </c>
      <c r="O80" s="20" t="str">
        <f t="shared" si="15"/>
        <v/>
      </c>
      <c r="P80" s="6" t="str">
        <f t="shared" si="16"/>
        <v/>
      </c>
    </row>
    <row r="81" spans="1:16" x14ac:dyDescent="0.35">
      <c r="A81">
        <v>77</v>
      </c>
      <c r="B81" s="61"/>
      <c r="C81" s="61"/>
      <c r="D81" s="62"/>
      <c r="E81" s="63"/>
      <c r="F81" s="64"/>
      <c r="G81" s="6">
        <f t="shared" si="17"/>
        <v>0</v>
      </c>
      <c r="H81" s="4" t="str">
        <f>IF($D81="","",VLOOKUP($D81,選択肢・高騰率!$A$2:$B$3,2))</f>
        <v/>
      </c>
      <c r="I81" s="20" t="str">
        <f t="shared" si="18"/>
        <v/>
      </c>
      <c r="J81" s="20" t="str">
        <f t="shared" si="19"/>
        <v/>
      </c>
      <c r="K81" s="65"/>
      <c r="L81" s="66"/>
      <c r="M81" s="20" t="str">
        <f t="shared" si="13"/>
        <v/>
      </c>
      <c r="N81" s="20" t="str">
        <f t="shared" si="14"/>
        <v/>
      </c>
      <c r="O81" s="20" t="str">
        <f t="shared" si="15"/>
        <v/>
      </c>
      <c r="P81" s="6" t="str">
        <f t="shared" si="16"/>
        <v/>
      </c>
    </row>
    <row r="82" spans="1:16" x14ac:dyDescent="0.35">
      <c r="A82">
        <v>78</v>
      </c>
      <c r="B82" s="61"/>
      <c r="C82" s="61"/>
      <c r="D82" s="62"/>
      <c r="E82" s="63"/>
      <c r="F82" s="64"/>
      <c r="G82" s="6">
        <f t="shared" si="17"/>
        <v>0</v>
      </c>
      <c r="H82" s="4" t="str">
        <f>IF($D82="","",VLOOKUP($D82,選択肢・高騰率!$A$2:$B$3,2))</f>
        <v/>
      </c>
      <c r="I82" s="20" t="str">
        <f t="shared" si="18"/>
        <v/>
      </c>
      <c r="J82" s="20" t="str">
        <f t="shared" si="19"/>
        <v/>
      </c>
      <c r="K82" s="65"/>
      <c r="L82" s="66"/>
      <c r="M82" s="20" t="str">
        <f t="shared" si="13"/>
        <v/>
      </c>
      <c r="N82" s="20" t="str">
        <f t="shared" si="14"/>
        <v/>
      </c>
      <c r="O82" s="20" t="str">
        <f t="shared" si="15"/>
        <v/>
      </c>
      <c r="P82" s="6" t="str">
        <f t="shared" si="16"/>
        <v/>
      </c>
    </row>
    <row r="83" spans="1:16" x14ac:dyDescent="0.35">
      <c r="A83">
        <v>79</v>
      </c>
      <c r="B83" s="61"/>
      <c r="C83" s="61"/>
      <c r="D83" s="62"/>
      <c r="E83" s="63"/>
      <c r="F83" s="64"/>
      <c r="G83" s="6">
        <f t="shared" si="17"/>
        <v>0</v>
      </c>
      <c r="H83" s="4" t="str">
        <f>IF($D83="","",VLOOKUP($D83,選択肢・高騰率!$A$2:$B$3,2))</f>
        <v/>
      </c>
      <c r="I83" s="20" t="str">
        <f t="shared" si="18"/>
        <v/>
      </c>
      <c r="J83" s="20" t="str">
        <f t="shared" si="19"/>
        <v/>
      </c>
      <c r="K83" s="65"/>
      <c r="L83" s="66"/>
      <c r="M83" s="20" t="str">
        <f t="shared" si="13"/>
        <v/>
      </c>
      <c r="N83" s="20" t="str">
        <f t="shared" si="14"/>
        <v/>
      </c>
      <c r="O83" s="20" t="str">
        <f t="shared" si="15"/>
        <v/>
      </c>
      <c r="P83" s="6" t="str">
        <f t="shared" si="16"/>
        <v/>
      </c>
    </row>
    <row r="84" spans="1:16" x14ac:dyDescent="0.35">
      <c r="A84">
        <v>80</v>
      </c>
      <c r="B84" s="61"/>
      <c r="C84" s="61"/>
      <c r="D84" s="62"/>
      <c r="E84" s="63"/>
      <c r="F84" s="64"/>
      <c r="G84" s="6">
        <f t="shared" si="17"/>
        <v>0</v>
      </c>
      <c r="H84" s="4" t="str">
        <f>IF($D84="","",VLOOKUP($D84,選択肢・高騰率!$A$2:$B$3,2))</f>
        <v/>
      </c>
      <c r="I84" s="20" t="str">
        <f t="shared" si="18"/>
        <v/>
      </c>
      <c r="J84" s="20" t="str">
        <f t="shared" si="19"/>
        <v/>
      </c>
      <c r="K84" s="65"/>
      <c r="L84" s="66"/>
      <c r="M84" s="20" t="str">
        <f t="shared" si="13"/>
        <v/>
      </c>
      <c r="N84" s="20" t="str">
        <f t="shared" si="14"/>
        <v/>
      </c>
      <c r="O84" s="20" t="str">
        <f t="shared" si="15"/>
        <v/>
      </c>
      <c r="P84" s="6" t="str">
        <f t="shared" si="16"/>
        <v/>
      </c>
    </row>
    <row r="85" spans="1:16" x14ac:dyDescent="0.35">
      <c r="A85">
        <v>81</v>
      </c>
      <c r="B85" s="61"/>
      <c r="C85" s="61"/>
      <c r="D85" s="62"/>
      <c r="E85" s="63"/>
      <c r="F85" s="64"/>
      <c r="G85" s="6">
        <f t="shared" si="17"/>
        <v>0</v>
      </c>
      <c r="H85" s="4" t="str">
        <f>IF($D85="","",VLOOKUP($D85,選択肢・高騰率!$A$2:$B$3,2))</f>
        <v/>
      </c>
      <c r="I85" s="20" t="str">
        <f t="shared" si="18"/>
        <v/>
      </c>
      <c r="J85" s="20" t="str">
        <f t="shared" si="19"/>
        <v/>
      </c>
      <c r="K85" s="65"/>
      <c r="L85" s="66"/>
      <c r="M85" s="20" t="str">
        <f t="shared" si="13"/>
        <v/>
      </c>
      <c r="N85" s="20" t="str">
        <f t="shared" si="14"/>
        <v/>
      </c>
      <c r="O85" s="20" t="str">
        <f t="shared" si="15"/>
        <v/>
      </c>
      <c r="P85" s="6" t="str">
        <f t="shared" si="16"/>
        <v/>
      </c>
    </row>
    <row r="86" spans="1:16" x14ac:dyDescent="0.35">
      <c r="A86">
        <v>82</v>
      </c>
      <c r="B86" s="61"/>
      <c r="C86" s="61"/>
      <c r="D86" s="62"/>
      <c r="E86" s="63"/>
      <c r="F86" s="64"/>
      <c r="G86" s="6">
        <f t="shared" si="17"/>
        <v>0</v>
      </c>
      <c r="H86" s="4" t="str">
        <f>IF($D86="","",VLOOKUP($D86,選択肢・高騰率!$A$2:$B$3,2))</f>
        <v/>
      </c>
      <c r="I86" s="20" t="str">
        <f t="shared" si="18"/>
        <v/>
      </c>
      <c r="J86" s="20" t="str">
        <f t="shared" si="19"/>
        <v/>
      </c>
      <c r="K86" s="65"/>
      <c r="L86" s="66"/>
      <c r="M86" s="20" t="str">
        <f t="shared" si="13"/>
        <v/>
      </c>
      <c r="N86" s="20" t="str">
        <f t="shared" si="14"/>
        <v/>
      </c>
      <c r="O86" s="20" t="str">
        <f t="shared" si="15"/>
        <v/>
      </c>
      <c r="P86" s="6" t="str">
        <f t="shared" si="16"/>
        <v/>
      </c>
    </row>
    <row r="87" spans="1:16" x14ac:dyDescent="0.35">
      <c r="A87">
        <v>83</v>
      </c>
      <c r="B87" s="61"/>
      <c r="C87" s="61"/>
      <c r="D87" s="62"/>
      <c r="E87" s="63"/>
      <c r="F87" s="64"/>
      <c r="G87" s="6">
        <f t="shared" si="17"/>
        <v>0</v>
      </c>
      <c r="H87" s="4" t="str">
        <f>IF($D87="","",VLOOKUP($D87,選択肢・高騰率!$A$2:$B$3,2))</f>
        <v/>
      </c>
      <c r="I87" s="20" t="str">
        <f t="shared" si="18"/>
        <v/>
      </c>
      <c r="J87" s="20" t="str">
        <f t="shared" si="19"/>
        <v/>
      </c>
      <c r="K87" s="65"/>
      <c r="L87" s="66"/>
      <c r="M87" s="20" t="str">
        <f t="shared" si="13"/>
        <v/>
      </c>
      <c r="N87" s="20" t="str">
        <f t="shared" si="14"/>
        <v/>
      </c>
      <c r="O87" s="20" t="str">
        <f t="shared" si="15"/>
        <v/>
      </c>
      <c r="P87" s="6" t="str">
        <f t="shared" si="16"/>
        <v/>
      </c>
    </row>
    <row r="88" spans="1:16" x14ac:dyDescent="0.35">
      <c r="A88">
        <v>84</v>
      </c>
      <c r="B88" s="61"/>
      <c r="C88" s="61"/>
      <c r="D88" s="62"/>
      <c r="E88" s="63"/>
      <c r="F88" s="64"/>
      <c r="G88" s="6">
        <f t="shared" si="17"/>
        <v>0</v>
      </c>
      <c r="H88" s="4" t="str">
        <f>IF($D88="","",VLOOKUP($D88,選択肢・高騰率!$A$2:$B$3,2))</f>
        <v/>
      </c>
      <c r="I88" s="20" t="str">
        <f t="shared" si="18"/>
        <v/>
      </c>
      <c r="J88" s="20" t="str">
        <f t="shared" si="19"/>
        <v/>
      </c>
      <c r="K88" s="65"/>
      <c r="L88" s="66"/>
      <c r="M88" s="20" t="str">
        <f t="shared" si="13"/>
        <v/>
      </c>
      <c r="N88" s="20" t="str">
        <f t="shared" si="14"/>
        <v/>
      </c>
      <c r="O88" s="20" t="str">
        <f t="shared" si="15"/>
        <v/>
      </c>
      <c r="P88" s="6" t="str">
        <f t="shared" si="16"/>
        <v/>
      </c>
    </row>
    <row r="89" spans="1:16" x14ac:dyDescent="0.35">
      <c r="A89">
        <v>85</v>
      </c>
      <c r="B89" s="61"/>
      <c r="C89" s="61"/>
      <c r="D89" s="62"/>
      <c r="E89" s="63"/>
      <c r="F89" s="64"/>
      <c r="G89" s="6">
        <f t="shared" si="17"/>
        <v>0</v>
      </c>
      <c r="H89" s="4" t="str">
        <f>IF($D89="","",VLOOKUP($D89,選択肢・高騰率!$A$2:$B$3,2))</f>
        <v/>
      </c>
      <c r="I89" s="20" t="str">
        <f t="shared" si="18"/>
        <v/>
      </c>
      <c r="J89" s="20" t="str">
        <f t="shared" si="19"/>
        <v/>
      </c>
      <c r="K89" s="65"/>
      <c r="L89" s="66"/>
      <c r="M89" s="20" t="str">
        <f t="shared" si="13"/>
        <v/>
      </c>
      <c r="N89" s="20" t="str">
        <f t="shared" si="14"/>
        <v/>
      </c>
      <c r="O89" s="20" t="str">
        <f t="shared" si="15"/>
        <v/>
      </c>
      <c r="P89" s="6" t="str">
        <f t="shared" si="16"/>
        <v/>
      </c>
    </row>
    <row r="90" spans="1:16" x14ac:dyDescent="0.35">
      <c r="A90">
        <v>86</v>
      </c>
      <c r="B90" s="61"/>
      <c r="C90" s="61"/>
      <c r="D90" s="62"/>
      <c r="E90" s="63"/>
      <c r="F90" s="64"/>
      <c r="G90" s="6">
        <f t="shared" si="17"/>
        <v>0</v>
      </c>
      <c r="H90" s="4" t="str">
        <f>IF($D90="","",VLOOKUP($D90,選択肢・高騰率!$A$2:$B$3,2))</f>
        <v/>
      </c>
      <c r="I90" s="20" t="str">
        <f t="shared" si="18"/>
        <v/>
      </c>
      <c r="J90" s="20" t="str">
        <f t="shared" si="19"/>
        <v/>
      </c>
      <c r="K90" s="65"/>
      <c r="L90" s="66"/>
      <c r="M90" s="20" t="str">
        <f t="shared" si="13"/>
        <v/>
      </c>
      <c r="N90" s="20" t="str">
        <f t="shared" si="14"/>
        <v/>
      </c>
      <c r="O90" s="20" t="str">
        <f t="shared" si="15"/>
        <v/>
      </c>
      <c r="P90" s="6" t="str">
        <f t="shared" si="16"/>
        <v/>
      </c>
    </row>
    <row r="91" spans="1:16" x14ac:dyDescent="0.35">
      <c r="A91">
        <v>87</v>
      </c>
      <c r="B91" s="61"/>
      <c r="C91" s="61"/>
      <c r="D91" s="62"/>
      <c r="E91" s="63"/>
      <c r="F91" s="64"/>
      <c r="G91" s="6">
        <f t="shared" si="17"/>
        <v>0</v>
      </c>
      <c r="H91" s="4" t="str">
        <f>IF($D91="","",VLOOKUP($D91,選択肢・高騰率!$A$2:$B$3,2))</f>
        <v/>
      </c>
      <c r="I91" s="20" t="str">
        <f t="shared" si="18"/>
        <v/>
      </c>
      <c r="J91" s="20" t="str">
        <f t="shared" si="19"/>
        <v/>
      </c>
      <c r="K91" s="65"/>
      <c r="L91" s="66"/>
      <c r="M91" s="20" t="str">
        <f t="shared" si="13"/>
        <v/>
      </c>
      <c r="N91" s="20" t="str">
        <f t="shared" si="14"/>
        <v/>
      </c>
      <c r="O91" s="20" t="str">
        <f t="shared" si="15"/>
        <v/>
      </c>
      <c r="P91" s="6" t="str">
        <f t="shared" si="16"/>
        <v/>
      </c>
    </row>
    <row r="92" spans="1:16" x14ac:dyDescent="0.35">
      <c r="A92">
        <v>88</v>
      </c>
      <c r="B92" s="61"/>
      <c r="C92" s="61"/>
      <c r="D92" s="62"/>
      <c r="E92" s="63"/>
      <c r="F92" s="64"/>
      <c r="G92" s="6">
        <f t="shared" si="17"/>
        <v>0</v>
      </c>
      <c r="H92" s="4" t="str">
        <f>IF($D92="","",VLOOKUP($D92,選択肢・高騰率!$A$2:$B$3,2))</f>
        <v/>
      </c>
      <c r="I92" s="20" t="str">
        <f t="shared" si="18"/>
        <v/>
      </c>
      <c r="J92" s="20" t="str">
        <f t="shared" si="19"/>
        <v/>
      </c>
      <c r="K92" s="65"/>
      <c r="L92" s="66"/>
      <c r="M92" s="20" t="str">
        <f t="shared" si="13"/>
        <v/>
      </c>
      <c r="N92" s="20" t="str">
        <f t="shared" si="14"/>
        <v/>
      </c>
      <c r="O92" s="20" t="str">
        <f t="shared" si="15"/>
        <v/>
      </c>
      <c r="P92" s="6" t="str">
        <f t="shared" si="16"/>
        <v/>
      </c>
    </row>
    <row r="93" spans="1:16" x14ac:dyDescent="0.35">
      <c r="A93">
        <v>89</v>
      </c>
      <c r="B93" s="61"/>
      <c r="C93" s="61"/>
      <c r="D93" s="62"/>
      <c r="E93" s="63"/>
      <c r="F93" s="64"/>
      <c r="G93" s="6">
        <f t="shared" si="17"/>
        <v>0</v>
      </c>
      <c r="H93" s="4" t="str">
        <f>IF($D93="","",VLOOKUP($D93,選択肢・高騰率!$A$2:$B$3,2))</f>
        <v/>
      </c>
      <c r="I93" s="20" t="str">
        <f t="shared" si="18"/>
        <v/>
      </c>
      <c r="J93" s="20" t="str">
        <f t="shared" si="19"/>
        <v/>
      </c>
      <c r="K93" s="65"/>
      <c r="L93" s="66"/>
      <c r="M93" s="20" t="str">
        <f t="shared" si="13"/>
        <v/>
      </c>
      <c r="N93" s="20" t="str">
        <f t="shared" si="14"/>
        <v/>
      </c>
      <c r="O93" s="20" t="str">
        <f t="shared" si="15"/>
        <v/>
      </c>
      <c r="P93" s="6" t="str">
        <f t="shared" si="16"/>
        <v/>
      </c>
    </row>
    <row r="94" spans="1:16" x14ac:dyDescent="0.35">
      <c r="A94">
        <v>90</v>
      </c>
      <c r="B94" s="61"/>
      <c r="C94" s="61"/>
      <c r="D94" s="62"/>
      <c r="E94" s="63"/>
      <c r="F94" s="64"/>
      <c r="G94" s="6">
        <f t="shared" si="17"/>
        <v>0</v>
      </c>
      <c r="H94" s="4" t="str">
        <f>IF($D94="","",VLOOKUP($D94,選択肢・高騰率!$A$2:$B$3,2))</f>
        <v/>
      </c>
      <c r="I94" s="20" t="str">
        <f t="shared" si="18"/>
        <v/>
      </c>
      <c r="J94" s="20" t="str">
        <f t="shared" si="19"/>
        <v/>
      </c>
      <c r="K94" s="65"/>
      <c r="L94" s="66"/>
      <c r="M94" s="20" t="str">
        <f t="shared" si="13"/>
        <v/>
      </c>
      <c r="N94" s="20" t="str">
        <f t="shared" si="14"/>
        <v/>
      </c>
      <c r="O94" s="20" t="str">
        <f t="shared" si="15"/>
        <v/>
      </c>
      <c r="P94" s="6" t="str">
        <f t="shared" si="16"/>
        <v/>
      </c>
    </row>
    <row r="95" spans="1:16" x14ac:dyDescent="0.35">
      <c r="A95">
        <v>91</v>
      </c>
      <c r="B95" s="61"/>
      <c r="C95" s="61"/>
      <c r="D95" s="62"/>
      <c r="E95" s="63"/>
      <c r="F95" s="64"/>
      <c r="G95" s="6">
        <f t="shared" si="17"/>
        <v>0</v>
      </c>
      <c r="H95" s="4" t="str">
        <f>IF($D95="","",VLOOKUP($D95,選択肢・高騰率!$A$2:$B$3,2))</f>
        <v/>
      </c>
      <c r="I95" s="20" t="str">
        <f t="shared" si="18"/>
        <v/>
      </c>
      <c r="J95" s="20" t="str">
        <f t="shared" si="19"/>
        <v/>
      </c>
      <c r="K95" s="65"/>
      <c r="L95" s="66"/>
      <c r="M95" s="20" t="str">
        <f t="shared" si="13"/>
        <v/>
      </c>
      <c r="N95" s="20" t="str">
        <f t="shared" si="14"/>
        <v/>
      </c>
      <c r="O95" s="20" t="str">
        <f t="shared" si="15"/>
        <v/>
      </c>
      <c r="P95" s="6" t="str">
        <f t="shared" si="16"/>
        <v/>
      </c>
    </row>
    <row r="96" spans="1:16" x14ac:dyDescent="0.35">
      <c r="A96">
        <v>92</v>
      </c>
      <c r="B96" s="61"/>
      <c r="C96" s="61"/>
      <c r="D96" s="62"/>
      <c r="E96" s="63"/>
      <c r="F96" s="64"/>
      <c r="G96" s="6">
        <f t="shared" si="17"/>
        <v>0</v>
      </c>
      <c r="H96" s="4" t="str">
        <f>IF($D96="","",VLOOKUP($D96,選択肢・高騰率!$A$2:$B$3,2))</f>
        <v/>
      </c>
      <c r="I96" s="20" t="str">
        <f t="shared" si="18"/>
        <v/>
      </c>
      <c r="J96" s="20" t="str">
        <f t="shared" si="19"/>
        <v/>
      </c>
      <c r="K96" s="65"/>
      <c r="L96" s="66"/>
      <c r="M96" s="20" t="str">
        <f t="shared" si="13"/>
        <v/>
      </c>
      <c r="N96" s="20" t="str">
        <f t="shared" si="14"/>
        <v/>
      </c>
      <c r="O96" s="20" t="str">
        <f t="shared" si="15"/>
        <v/>
      </c>
      <c r="P96" s="6" t="str">
        <f t="shared" si="16"/>
        <v/>
      </c>
    </row>
    <row r="97" spans="1:16" x14ac:dyDescent="0.35">
      <c r="A97">
        <v>93</v>
      </c>
      <c r="B97" s="61"/>
      <c r="C97" s="61"/>
      <c r="D97" s="62"/>
      <c r="E97" s="63"/>
      <c r="F97" s="64"/>
      <c r="G97" s="6">
        <f t="shared" si="17"/>
        <v>0</v>
      </c>
      <c r="H97" s="4" t="str">
        <f>IF($D97="","",VLOOKUP($D97,選択肢・高騰率!$A$2:$B$3,2))</f>
        <v/>
      </c>
      <c r="I97" s="20" t="str">
        <f t="shared" si="18"/>
        <v/>
      </c>
      <c r="J97" s="20" t="str">
        <f t="shared" si="19"/>
        <v/>
      </c>
      <c r="K97" s="65"/>
      <c r="L97" s="66"/>
      <c r="M97" s="20" t="str">
        <f t="shared" si="13"/>
        <v/>
      </c>
      <c r="N97" s="20" t="str">
        <f t="shared" si="14"/>
        <v/>
      </c>
      <c r="O97" s="20" t="str">
        <f t="shared" si="15"/>
        <v/>
      </c>
      <c r="P97" s="6" t="str">
        <f t="shared" si="16"/>
        <v/>
      </c>
    </row>
    <row r="98" spans="1:16" x14ac:dyDescent="0.35">
      <c r="A98">
        <v>94</v>
      </c>
      <c r="B98" s="61"/>
      <c r="C98" s="61"/>
      <c r="D98" s="62"/>
      <c r="E98" s="63"/>
      <c r="F98" s="64"/>
      <c r="G98" s="6">
        <f t="shared" si="17"/>
        <v>0</v>
      </c>
      <c r="H98" s="4" t="str">
        <f>IF($D98="","",VLOOKUP($D98,選択肢・高騰率!$A$2:$B$3,2))</f>
        <v/>
      </c>
      <c r="I98" s="20" t="str">
        <f t="shared" si="18"/>
        <v/>
      </c>
      <c r="J98" s="20" t="str">
        <f t="shared" si="19"/>
        <v/>
      </c>
      <c r="K98" s="65"/>
      <c r="L98" s="66"/>
      <c r="M98" s="20" t="str">
        <f t="shared" si="13"/>
        <v/>
      </c>
      <c r="N98" s="20" t="str">
        <f t="shared" si="14"/>
        <v/>
      </c>
      <c r="O98" s="20" t="str">
        <f t="shared" si="15"/>
        <v/>
      </c>
      <c r="P98" s="6" t="str">
        <f t="shared" si="16"/>
        <v/>
      </c>
    </row>
    <row r="99" spans="1:16" x14ac:dyDescent="0.35">
      <c r="A99">
        <v>95</v>
      </c>
      <c r="B99" s="61"/>
      <c r="C99" s="61"/>
      <c r="D99" s="62"/>
      <c r="E99" s="63"/>
      <c r="F99" s="64"/>
      <c r="G99" s="6">
        <f t="shared" si="17"/>
        <v>0</v>
      </c>
      <c r="H99" s="4" t="str">
        <f>IF($D99="","",VLOOKUP($D99,選択肢・高騰率!$A$2:$B$3,2))</f>
        <v/>
      </c>
      <c r="I99" s="20" t="str">
        <f t="shared" si="18"/>
        <v/>
      </c>
      <c r="J99" s="20" t="str">
        <f t="shared" si="19"/>
        <v/>
      </c>
      <c r="K99" s="65"/>
      <c r="L99" s="66"/>
      <c r="M99" s="20" t="str">
        <f t="shared" si="13"/>
        <v/>
      </c>
      <c r="N99" s="20" t="str">
        <f t="shared" si="14"/>
        <v/>
      </c>
      <c r="O99" s="20" t="str">
        <f t="shared" si="15"/>
        <v/>
      </c>
      <c r="P99" s="6" t="str">
        <f t="shared" si="16"/>
        <v/>
      </c>
    </row>
    <row r="100" spans="1:16" x14ac:dyDescent="0.35">
      <c r="A100">
        <v>96</v>
      </c>
      <c r="B100" s="61"/>
      <c r="C100" s="61"/>
      <c r="D100" s="62"/>
      <c r="E100" s="63"/>
      <c r="F100" s="64"/>
      <c r="G100" s="6">
        <f t="shared" si="17"/>
        <v>0</v>
      </c>
      <c r="H100" s="4" t="str">
        <f>IF($D100="","",VLOOKUP($D100,選択肢・高騰率!$A$2:$B$3,2))</f>
        <v/>
      </c>
      <c r="I100" s="20" t="str">
        <f t="shared" si="18"/>
        <v/>
      </c>
      <c r="J100" s="20" t="str">
        <f t="shared" si="19"/>
        <v/>
      </c>
      <c r="K100" s="65"/>
      <c r="L100" s="66"/>
      <c r="M100" s="20" t="str">
        <f t="shared" si="13"/>
        <v/>
      </c>
      <c r="N100" s="20" t="str">
        <f t="shared" si="14"/>
        <v/>
      </c>
      <c r="O100" s="20" t="str">
        <f t="shared" si="15"/>
        <v/>
      </c>
      <c r="P100" s="6" t="str">
        <f t="shared" si="16"/>
        <v/>
      </c>
    </row>
    <row r="101" spans="1:16" x14ac:dyDescent="0.35">
      <c r="A101">
        <v>97</v>
      </c>
      <c r="B101" s="61"/>
      <c r="C101" s="61"/>
      <c r="D101" s="62"/>
      <c r="E101" s="63"/>
      <c r="F101" s="64"/>
      <c r="G101" s="6">
        <f t="shared" si="17"/>
        <v>0</v>
      </c>
      <c r="H101" s="4" t="str">
        <f>IF($D101="","",VLOOKUP($D101,選択肢・高騰率!$A$2:$B$3,2))</f>
        <v/>
      </c>
      <c r="I101" s="20" t="str">
        <f t="shared" si="18"/>
        <v/>
      </c>
      <c r="J101" s="20" t="str">
        <f t="shared" si="19"/>
        <v/>
      </c>
      <c r="K101" s="65"/>
      <c r="L101" s="66"/>
      <c r="M101" s="20" t="str">
        <f t="shared" si="13"/>
        <v/>
      </c>
      <c r="N101" s="20" t="str">
        <f t="shared" si="14"/>
        <v/>
      </c>
      <c r="O101" s="20" t="str">
        <f t="shared" si="15"/>
        <v/>
      </c>
      <c r="P101" s="6" t="str">
        <f t="shared" si="16"/>
        <v/>
      </c>
    </row>
    <row r="102" spans="1:16" x14ac:dyDescent="0.35">
      <c r="A102">
        <v>98</v>
      </c>
      <c r="B102" s="61"/>
      <c r="C102" s="61"/>
      <c r="D102" s="62"/>
      <c r="E102" s="63"/>
      <c r="F102" s="64"/>
      <c r="G102" s="6">
        <f t="shared" si="17"/>
        <v>0</v>
      </c>
      <c r="H102" s="4" t="str">
        <f>IF($D102="","",VLOOKUP($D102,選択肢・高騰率!$A$2:$B$3,2))</f>
        <v/>
      </c>
      <c r="I102" s="20" t="str">
        <f t="shared" si="18"/>
        <v/>
      </c>
      <c r="J102" s="20" t="str">
        <f t="shared" si="19"/>
        <v/>
      </c>
      <c r="K102" s="65"/>
      <c r="L102" s="66"/>
      <c r="M102" s="20" t="str">
        <f t="shared" si="13"/>
        <v/>
      </c>
      <c r="N102" s="20" t="str">
        <f t="shared" si="14"/>
        <v/>
      </c>
      <c r="O102" s="20" t="str">
        <f t="shared" si="15"/>
        <v/>
      </c>
      <c r="P102" s="6" t="str">
        <f t="shared" si="16"/>
        <v/>
      </c>
    </row>
    <row r="103" spans="1:16" x14ac:dyDescent="0.35">
      <c r="A103">
        <v>99</v>
      </c>
      <c r="B103" s="61"/>
      <c r="C103" s="61"/>
      <c r="D103" s="62"/>
      <c r="E103" s="63"/>
      <c r="F103" s="64"/>
      <c r="G103" s="6">
        <f t="shared" si="17"/>
        <v>0</v>
      </c>
      <c r="H103" s="4" t="str">
        <f>IF($D103="","",VLOOKUP($D103,選択肢・高騰率!$A$2:$B$3,2))</f>
        <v/>
      </c>
      <c r="I103" s="20" t="str">
        <f t="shared" si="18"/>
        <v/>
      </c>
      <c r="J103" s="20" t="str">
        <f t="shared" si="19"/>
        <v/>
      </c>
      <c r="K103" s="65"/>
      <c r="L103" s="66"/>
      <c r="M103" s="20" t="str">
        <f t="shared" si="13"/>
        <v/>
      </c>
      <c r="N103" s="20" t="str">
        <f t="shared" si="14"/>
        <v/>
      </c>
      <c r="O103" s="20" t="str">
        <f t="shared" si="15"/>
        <v/>
      </c>
      <c r="P103" s="6" t="str">
        <f t="shared" si="16"/>
        <v/>
      </c>
    </row>
    <row r="104" spans="1:16" x14ac:dyDescent="0.35">
      <c r="A104">
        <v>100</v>
      </c>
      <c r="B104" s="61"/>
      <c r="C104" s="61"/>
      <c r="D104" s="62"/>
      <c r="E104" s="63"/>
      <c r="F104" s="64"/>
      <c r="G104" s="6">
        <f t="shared" si="17"/>
        <v>0</v>
      </c>
      <c r="H104" s="4" t="str">
        <f>IF($D104="","",VLOOKUP($D104,選択肢・高騰率!$A$2:$B$3,2))</f>
        <v/>
      </c>
      <c r="I104" s="20" t="str">
        <f t="shared" si="18"/>
        <v/>
      </c>
      <c r="J104" s="20" t="str">
        <f t="shared" si="19"/>
        <v/>
      </c>
      <c r="K104" s="65"/>
      <c r="L104" s="66"/>
      <c r="M104" s="20" t="str">
        <f t="shared" si="13"/>
        <v/>
      </c>
      <c r="N104" s="20" t="str">
        <f t="shared" si="14"/>
        <v/>
      </c>
      <c r="O104" s="20" t="str">
        <f t="shared" si="15"/>
        <v/>
      </c>
      <c r="P104" s="6" t="str">
        <f t="shared" si="16"/>
        <v/>
      </c>
    </row>
    <row r="105" spans="1:16" x14ac:dyDescent="0.35">
      <c r="A105">
        <v>101</v>
      </c>
      <c r="B105" s="61"/>
      <c r="C105" s="61"/>
      <c r="D105" s="62"/>
      <c r="E105" s="63"/>
      <c r="F105" s="64"/>
      <c r="G105" s="6">
        <f t="shared" si="17"/>
        <v>0</v>
      </c>
      <c r="H105" s="4" t="str">
        <f>IF($D105="","",VLOOKUP($D105,選択肢・高騰率!$A$2:$B$3,2))</f>
        <v/>
      </c>
      <c r="I105" s="20" t="str">
        <f t="shared" si="18"/>
        <v/>
      </c>
      <c r="J105" s="20" t="str">
        <f t="shared" si="19"/>
        <v/>
      </c>
      <c r="K105" s="65"/>
      <c r="L105" s="66"/>
      <c r="M105" s="20" t="str">
        <f t="shared" ref="M105:M168" si="20">IF(K105="○",L105-(G105-I105)*0.3,"")</f>
        <v/>
      </c>
      <c r="N105" s="20" t="str">
        <f t="shared" ref="N105:N168" si="21">IF(K105="○",IF(M105&lt;0,0,ROUNDDOWN(M105,0)),"")</f>
        <v/>
      </c>
      <c r="O105" s="20" t="str">
        <f t="shared" ref="O105:O168" si="22">IF(K105="○",IF((J105-N105)&lt;0,0,J105-N105),"")</f>
        <v/>
      </c>
      <c r="P105" s="6" t="str">
        <f t="shared" ref="P105:P168" si="23">IF(K105="○",O105,J105)</f>
        <v/>
      </c>
    </row>
    <row r="106" spans="1:16" x14ac:dyDescent="0.35">
      <c r="A106">
        <v>102</v>
      </c>
      <c r="B106" s="61"/>
      <c r="C106" s="61"/>
      <c r="D106" s="62"/>
      <c r="E106" s="63"/>
      <c r="F106" s="64"/>
      <c r="G106" s="6">
        <f t="shared" si="17"/>
        <v>0</v>
      </c>
      <c r="H106" s="4" t="str">
        <f>IF($D106="","",VLOOKUP($D106,選択肢・高騰率!$A$2:$B$3,2))</f>
        <v/>
      </c>
      <c r="I106" s="20" t="str">
        <f t="shared" si="18"/>
        <v/>
      </c>
      <c r="J106" s="20" t="str">
        <f t="shared" si="19"/>
        <v/>
      </c>
      <c r="K106" s="65"/>
      <c r="L106" s="66"/>
      <c r="M106" s="20" t="str">
        <f t="shared" si="20"/>
        <v/>
      </c>
      <c r="N106" s="20" t="str">
        <f t="shared" si="21"/>
        <v/>
      </c>
      <c r="O106" s="20" t="str">
        <f t="shared" si="22"/>
        <v/>
      </c>
      <c r="P106" s="6" t="str">
        <f t="shared" si="23"/>
        <v/>
      </c>
    </row>
    <row r="107" spans="1:16" x14ac:dyDescent="0.35">
      <c r="A107">
        <v>103</v>
      </c>
      <c r="B107" s="61"/>
      <c r="C107" s="61"/>
      <c r="D107" s="62"/>
      <c r="E107" s="63"/>
      <c r="F107" s="64"/>
      <c r="G107" s="6">
        <f t="shared" si="17"/>
        <v>0</v>
      </c>
      <c r="H107" s="4" t="str">
        <f>IF($D107="","",VLOOKUP($D107,選択肢・高騰率!$A$2:$B$3,2))</f>
        <v/>
      </c>
      <c r="I107" s="20" t="str">
        <f t="shared" si="18"/>
        <v/>
      </c>
      <c r="J107" s="20" t="str">
        <f t="shared" si="19"/>
        <v/>
      </c>
      <c r="K107" s="65"/>
      <c r="L107" s="66"/>
      <c r="M107" s="20" t="str">
        <f t="shared" si="20"/>
        <v/>
      </c>
      <c r="N107" s="20" t="str">
        <f t="shared" si="21"/>
        <v/>
      </c>
      <c r="O107" s="20" t="str">
        <f t="shared" si="22"/>
        <v/>
      </c>
      <c r="P107" s="6" t="str">
        <f t="shared" si="23"/>
        <v/>
      </c>
    </row>
    <row r="108" spans="1:16" x14ac:dyDescent="0.35">
      <c r="A108">
        <v>104</v>
      </c>
      <c r="B108" s="61"/>
      <c r="C108" s="61"/>
      <c r="D108" s="62"/>
      <c r="E108" s="63"/>
      <c r="F108" s="64"/>
      <c r="G108" s="6">
        <f t="shared" si="17"/>
        <v>0</v>
      </c>
      <c r="H108" s="4" t="str">
        <f>IF($D108="","",VLOOKUP($D108,選択肢・高騰率!$A$2:$B$3,2))</f>
        <v/>
      </c>
      <c r="I108" s="20" t="str">
        <f t="shared" si="18"/>
        <v/>
      </c>
      <c r="J108" s="20" t="str">
        <f t="shared" si="19"/>
        <v/>
      </c>
      <c r="K108" s="65"/>
      <c r="L108" s="66"/>
      <c r="M108" s="20" t="str">
        <f t="shared" si="20"/>
        <v/>
      </c>
      <c r="N108" s="20" t="str">
        <f t="shared" si="21"/>
        <v/>
      </c>
      <c r="O108" s="20" t="str">
        <f t="shared" si="22"/>
        <v/>
      </c>
      <c r="P108" s="6" t="str">
        <f t="shared" si="23"/>
        <v/>
      </c>
    </row>
    <row r="109" spans="1:16" x14ac:dyDescent="0.35">
      <c r="A109">
        <v>105</v>
      </c>
      <c r="B109" s="61"/>
      <c r="C109" s="61"/>
      <c r="D109" s="62"/>
      <c r="E109" s="63"/>
      <c r="F109" s="64"/>
      <c r="G109" s="6">
        <f t="shared" si="17"/>
        <v>0</v>
      </c>
      <c r="H109" s="4" t="str">
        <f>IF($D109="","",VLOOKUP($D109,選択肢・高騰率!$A$2:$B$3,2))</f>
        <v/>
      </c>
      <c r="I109" s="20" t="str">
        <f t="shared" si="18"/>
        <v/>
      </c>
      <c r="J109" s="20" t="str">
        <f t="shared" si="19"/>
        <v/>
      </c>
      <c r="K109" s="65"/>
      <c r="L109" s="66"/>
      <c r="M109" s="20" t="str">
        <f t="shared" si="20"/>
        <v/>
      </c>
      <c r="N109" s="20" t="str">
        <f t="shared" si="21"/>
        <v/>
      </c>
      <c r="O109" s="20" t="str">
        <f t="shared" si="22"/>
        <v/>
      </c>
      <c r="P109" s="6" t="str">
        <f t="shared" si="23"/>
        <v/>
      </c>
    </row>
    <row r="110" spans="1:16" x14ac:dyDescent="0.35">
      <c r="A110">
        <v>106</v>
      </c>
      <c r="B110" s="61"/>
      <c r="C110" s="61"/>
      <c r="D110" s="62"/>
      <c r="E110" s="63"/>
      <c r="F110" s="64"/>
      <c r="G110" s="6">
        <f t="shared" si="17"/>
        <v>0</v>
      </c>
      <c r="H110" s="4" t="str">
        <f>IF($D110="","",VLOOKUP($D110,選択肢・高騰率!$A$2:$B$3,2))</f>
        <v/>
      </c>
      <c r="I110" s="20" t="str">
        <f t="shared" si="18"/>
        <v/>
      </c>
      <c r="J110" s="20" t="str">
        <f t="shared" si="19"/>
        <v/>
      </c>
      <c r="K110" s="65"/>
      <c r="L110" s="66"/>
      <c r="M110" s="20" t="str">
        <f t="shared" si="20"/>
        <v/>
      </c>
      <c r="N110" s="20" t="str">
        <f t="shared" si="21"/>
        <v/>
      </c>
      <c r="O110" s="20" t="str">
        <f t="shared" si="22"/>
        <v/>
      </c>
      <c r="P110" s="6" t="str">
        <f t="shared" si="23"/>
        <v/>
      </c>
    </row>
    <row r="111" spans="1:16" x14ac:dyDescent="0.35">
      <c r="A111">
        <v>107</v>
      </c>
      <c r="B111" s="61"/>
      <c r="C111" s="61"/>
      <c r="D111" s="62"/>
      <c r="E111" s="63"/>
      <c r="F111" s="64"/>
      <c r="G111" s="6">
        <f t="shared" si="17"/>
        <v>0</v>
      </c>
      <c r="H111" s="4" t="str">
        <f>IF($D111="","",VLOOKUP($D111,選択肢・高騰率!$A$2:$B$3,2))</f>
        <v/>
      </c>
      <c r="I111" s="20" t="str">
        <f t="shared" si="18"/>
        <v/>
      </c>
      <c r="J111" s="20" t="str">
        <f t="shared" si="19"/>
        <v/>
      </c>
      <c r="K111" s="65"/>
      <c r="L111" s="66"/>
      <c r="M111" s="20" t="str">
        <f t="shared" si="20"/>
        <v/>
      </c>
      <c r="N111" s="20" t="str">
        <f t="shared" si="21"/>
        <v/>
      </c>
      <c r="O111" s="20" t="str">
        <f t="shared" si="22"/>
        <v/>
      </c>
      <c r="P111" s="6" t="str">
        <f t="shared" si="23"/>
        <v/>
      </c>
    </row>
    <row r="112" spans="1:16" x14ac:dyDescent="0.35">
      <c r="A112">
        <v>108</v>
      </c>
      <c r="B112" s="61"/>
      <c r="C112" s="61"/>
      <c r="D112" s="62"/>
      <c r="E112" s="63"/>
      <c r="F112" s="64"/>
      <c r="G112" s="6">
        <f t="shared" si="17"/>
        <v>0</v>
      </c>
      <c r="H112" s="4" t="str">
        <f>IF($D112="","",VLOOKUP($D112,選択肢・高騰率!$A$2:$B$3,2))</f>
        <v/>
      </c>
      <c r="I112" s="20" t="str">
        <f t="shared" si="18"/>
        <v/>
      </c>
      <c r="J112" s="20" t="str">
        <f t="shared" si="19"/>
        <v/>
      </c>
      <c r="K112" s="65"/>
      <c r="L112" s="66"/>
      <c r="M112" s="20" t="str">
        <f t="shared" si="20"/>
        <v/>
      </c>
      <c r="N112" s="20" t="str">
        <f t="shared" si="21"/>
        <v/>
      </c>
      <c r="O112" s="20" t="str">
        <f t="shared" si="22"/>
        <v/>
      </c>
      <c r="P112" s="6" t="str">
        <f t="shared" si="23"/>
        <v/>
      </c>
    </row>
    <row r="113" spans="1:16" x14ac:dyDescent="0.35">
      <c r="A113">
        <v>109</v>
      </c>
      <c r="B113" s="61"/>
      <c r="C113" s="61"/>
      <c r="D113" s="62"/>
      <c r="E113" s="63"/>
      <c r="F113" s="64"/>
      <c r="G113" s="6">
        <f t="shared" si="17"/>
        <v>0</v>
      </c>
      <c r="H113" s="4" t="str">
        <f>IF($D113="","",VLOOKUP($D113,選択肢・高騰率!$A$2:$B$3,2))</f>
        <v/>
      </c>
      <c r="I113" s="20" t="str">
        <f t="shared" si="18"/>
        <v/>
      </c>
      <c r="J113" s="20" t="str">
        <f t="shared" si="19"/>
        <v/>
      </c>
      <c r="K113" s="65"/>
      <c r="L113" s="66"/>
      <c r="M113" s="20" t="str">
        <f t="shared" si="20"/>
        <v/>
      </c>
      <c r="N113" s="20" t="str">
        <f t="shared" si="21"/>
        <v/>
      </c>
      <c r="O113" s="20" t="str">
        <f t="shared" si="22"/>
        <v/>
      </c>
      <c r="P113" s="6" t="str">
        <f t="shared" si="23"/>
        <v/>
      </c>
    </row>
    <row r="114" spans="1:16" x14ac:dyDescent="0.35">
      <c r="A114">
        <v>110</v>
      </c>
      <c r="B114" s="61"/>
      <c r="C114" s="61"/>
      <c r="D114" s="62"/>
      <c r="E114" s="63"/>
      <c r="F114" s="64"/>
      <c r="G114" s="6">
        <f t="shared" si="17"/>
        <v>0</v>
      </c>
      <c r="H114" s="4" t="str">
        <f>IF($D114="","",VLOOKUP($D114,選択肢・高騰率!$A$2:$B$3,2))</f>
        <v/>
      </c>
      <c r="I114" s="20" t="str">
        <f t="shared" si="18"/>
        <v/>
      </c>
      <c r="J114" s="20" t="str">
        <f t="shared" si="19"/>
        <v/>
      </c>
      <c r="K114" s="65"/>
      <c r="L114" s="66"/>
      <c r="M114" s="20" t="str">
        <f t="shared" si="20"/>
        <v/>
      </c>
      <c r="N114" s="20" t="str">
        <f t="shared" si="21"/>
        <v/>
      </c>
      <c r="O114" s="20" t="str">
        <f t="shared" si="22"/>
        <v/>
      </c>
      <c r="P114" s="6" t="str">
        <f t="shared" si="23"/>
        <v/>
      </c>
    </row>
    <row r="115" spans="1:16" x14ac:dyDescent="0.35">
      <c r="A115">
        <v>111</v>
      </c>
      <c r="B115" s="61"/>
      <c r="C115" s="61"/>
      <c r="D115" s="62"/>
      <c r="E115" s="63"/>
      <c r="F115" s="64"/>
      <c r="G115" s="6">
        <f t="shared" si="17"/>
        <v>0</v>
      </c>
      <c r="H115" s="4" t="str">
        <f>IF($D115="","",VLOOKUP($D115,選択肢・高騰率!$A$2:$B$3,2))</f>
        <v/>
      </c>
      <c r="I115" s="20" t="str">
        <f t="shared" si="18"/>
        <v/>
      </c>
      <c r="J115" s="20" t="str">
        <f t="shared" si="19"/>
        <v/>
      </c>
      <c r="K115" s="65"/>
      <c r="L115" s="66"/>
      <c r="M115" s="20" t="str">
        <f t="shared" si="20"/>
        <v/>
      </c>
      <c r="N115" s="20" t="str">
        <f t="shared" si="21"/>
        <v/>
      </c>
      <c r="O115" s="20" t="str">
        <f t="shared" si="22"/>
        <v/>
      </c>
      <c r="P115" s="6" t="str">
        <f t="shared" si="23"/>
        <v/>
      </c>
    </row>
    <row r="116" spans="1:16" x14ac:dyDescent="0.35">
      <c r="A116">
        <v>112</v>
      </c>
      <c r="B116" s="61"/>
      <c r="C116" s="61"/>
      <c r="D116" s="62"/>
      <c r="E116" s="63"/>
      <c r="F116" s="64"/>
      <c r="G116" s="6">
        <f t="shared" si="17"/>
        <v>0</v>
      </c>
      <c r="H116" s="4" t="str">
        <f>IF($D116="","",VLOOKUP($D116,選択肢・高騰率!$A$2:$B$3,2))</f>
        <v/>
      </c>
      <c r="I116" s="20" t="str">
        <f t="shared" si="18"/>
        <v/>
      </c>
      <c r="J116" s="20" t="str">
        <f t="shared" si="19"/>
        <v/>
      </c>
      <c r="K116" s="65"/>
      <c r="L116" s="66"/>
      <c r="M116" s="20" t="str">
        <f t="shared" si="20"/>
        <v/>
      </c>
      <c r="N116" s="20" t="str">
        <f t="shared" si="21"/>
        <v/>
      </c>
      <c r="O116" s="20" t="str">
        <f t="shared" si="22"/>
        <v/>
      </c>
      <c r="P116" s="6" t="str">
        <f t="shared" si="23"/>
        <v/>
      </c>
    </row>
    <row r="117" spans="1:16" x14ac:dyDescent="0.35">
      <c r="A117">
        <v>113</v>
      </c>
      <c r="B117" s="61"/>
      <c r="C117" s="61"/>
      <c r="D117" s="62"/>
      <c r="E117" s="63"/>
      <c r="F117" s="64"/>
      <c r="G117" s="6">
        <f t="shared" si="17"/>
        <v>0</v>
      </c>
      <c r="H117" s="4" t="str">
        <f>IF($D117="","",VLOOKUP($D117,選択肢・高騰率!$A$2:$B$3,2))</f>
        <v/>
      </c>
      <c r="I117" s="20" t="str">
        <f t="shared" si="18"/>
        <v/>
      </c>
      <c r="J117" s="20" t="str">
        <f t="shared" si="19"/>
        <v/>
      </c>
      <c r="K117" s="65"/>
      <c r="L117" s="66"/>
      <c r="M117" s="20" t="str">
        <f t="shared" si="20"/>
        <v/>
      </c>
      <c r="N117" s="20" t="str">
        <f t="shared" si="21"/>
        <v/>
      </c>
      <c r="O117" s="20" t="str">
        <f t="shared" si="22"/>
        <v/>
      </c>
      <c r="P117" s="6" t="str">
        <f t="shared" si="23"/>
        <v/>
      </c>
    </row>
    <row r="118" spans="1:16" x14ac:dyDescent="0.35">
      <c r="A118">
        <v>114</v>
      </c>
      <c r="B118" s="61"/>
      <c r="C118" s="61"/>
      <c r="D118" s="62"/>
      <c r="E118" s="63"/>
      <c r="F118" s="64"/>
      <c r="G118" s="6">
        <f t="shared" si="17"/>
        <v>0</v>
      </c>
      <c r="H118" s="4" t="str">
        <f>IF($D118="","",VLOOKUP($D118,選択肢・高騰率!$A$2:$B$3,2))</f>
        <v/>
      </c>
      <c r="I118" s="20" t="str">
        <f t="shared" si="18"/>
        <v/>
      </c>
      <c r="J118" s="20" t="str">
        <f t="shared" si="19"/>
        <v/>
      </c>
      <c r="K118" s="65"/>
      <c r="L118" s="66"/>
      <c r="M118" s="20" t="str">
        <f t="shared" si="20"/>
        <v/>
      </c>
      <c r="N118" s="20" t="str">
        <f t="shared" si="21"/>
        <v/>
      </c>
      <c r="O118" s="20" t="str">
        <f t="shared" si="22"/>
        <v/>
      </c>
      <c r="P118" s="6" t="str">
        <f t="shared" si="23"/>
        <v/>
      </c>
    </row>
    <row r="119" spans="1:16" x14ac:dyDescent="0.35">
      <c r="A119">
        <v>115</v>
      </c>
      <c r="B119" s="61"/>
      <c r="C119" s="61"/>
      <c r="D119" s="62"/>
      <c r="E119" s="63"/>
      <c r="F119" s="64"/>
      <c r="G119" s="6">
        <f t="shared" si="17"/>
        <v>0</v>
      </c>
      <c r="H119" s="4" t="str">
        <f>IF($D119="","",VLOOKUP($D119,選択肢・高騰率!$A$2:$B$3,2))</f>
        <v/>
      </c>
      <c r="I119" s="20" t="str">
        <f t="shared" si="18"/>
        <v/>
      </c>
      <c r="J119" s="20" t="str">
        <f t="shared" si="19"/>
        <v/>
      </c>
      <c r="K119" s="65"/>
      <c r="L119" s="66"/>
      <c r="M119" s="20" t="str">
        <f t="shared" si="20"/>
        <v/>
      </c>
      <c r="N119" s="20" t="str">
        <f t="shared" si="21"/>
        <v/>
      </c>
      <c r="O119" s="20" t="str">
        <f t="shared" si="22"/>
        <v/>
      </c>
      <c r="P119" s="6" t="str">
        <f t="shared" si="23"/>
        <v/>
      </c>
    </row>
    <row r="120" spans="1:16" x14ac:dyDescent="0.35">
      <c r="A120">
        <v>116</v>
      </c>
      <c r="B120" s="61"/>
      <c r="C120" s="61"/>
      <c r="D120" s="62"/>
      <c r="E120" s="63"/>
      <c r="F120" s="64"/>
      <c r="G120" s="6">
        <f t="shared" si="17"/>
        <v>0</v>
      </c>
      <c r="H120" s="4" t="str">
        <f>IF($D120="","",VLOOKUP($D120,選択肢・高騰率!$A$2:$B$3,2))</f>
        <v/>
      </c>
      <c r="I120" s="20" t="str">
        <f t="shared" si="18"/>
        <v/>
      </c>
      <c r="J120" s="20" t="str">
        <f t="shared" si="19"/>
        <v/>
      </c>
      <c r="K120" s="65"/>
      <c r="L120" s="66"/>
      <c r="M120" s="20" t="str">
        <f t="shared" si="20"/>
        <v/>
      </c>
      <c r="N120" s="20" t="str">
        <f t="shared" si="21"/>
        <v/>
      </c>
      <c r="O120" s="20" t="str">
        <f t="shared" si="22"/>
        <v/>
      </c>
      <c r="P120" s="6" t="str">
        <f t="shared" si="23"/>
        <v/>
      </c>
    </row>
    <row r="121" spans="1:16" x14ac:dyDescent="0.35">
      <c r="A121">
        <v>117</v>
      </c>
      <c r="B121" s="61"/>
      <c r="C121" s="61"/>
      <c r="D121" s="62"/>
      <c r="E121" s="63"/>
      <c r="F121" s="64"/>
      <c r="G121" s="6">
        <f t="shared" si="17"/>
        <v>0</v>
      </c>
      <c r="H121" s="4" t="str">
        <f>IF($D121="","",VLOOKUP($D121,選択肢・高騰率!$A$2:$B$3,2))</f>
        <v/>
      </c>
      <c r="I121" s="20" t="str">
        <f t="shared" si="18"/>
        <v/>
      </c>
      <c r="J121" s="20" t="str">
        <f t="shared" si="19"/>
        <v/>
      </c>
      <c r="K121" s="65"/>
      <c r="L121" s="66"/>
      <c r="M121" s="20" t="str">
        <f t="shared" si="20"/>
        <v/>
      </c>
      <c r="N121" s="20" t="str">
        <f t="shared" si="21"/>
        <v/>
      </c>
      <c r="O121" s="20" t="str">
        <f t="shared" si="22"/>
        <v/>
      </c>
      <c r="P121" s="6" t="str">
        <f t="shared" si="23"/>
        <v/>
      </c>
    </row>
    <row r="122" spans="1:16" x14ac:dyDescent="0.35">
      <c r="A122">
        <v>118</v>
      </c>
      <c r="B122" s="61"/>
      <c r="C122" s="61"/>
      <c r="D122" s="62"/>
      <c r="E122" s="63"/>
      <c r="F122" s="64"/>
      <c r="G122" s="6">
        <f t="shared" si="17"/>
        <v>0</v>
      </c>
      <c r="H122" s="4" t="str">
        <f>IF($D122="","",VLOOKUP($D122,選択肢・高騰率!$A$2:$B$3,2))</f>
        <v/>
      </c>
      <c r="I122" s="20" t="str">
        <f t="shared" si="18"/>
        <v/>
      </c>
      <c r="J122" s="20" t="str">
        <f t="shared" si="19"/>
        <v/>
      </c>
      <c r="K122" s="65"/>
      <c r="L122" s="66"/>
      <c r="M122" s="20" t="str">
        <f t="shared" si="20"/>
        <v/>
      </c>
      <c r="N122" s="20" t="str">
        <f t="shared" si="21"/>
        <v/>
      </c>
      <c r="O122" s="20" t="str">
        <f t="shared" si="22"/>
        <v/>
      </c>
      <c r="P122" s="6" t="str">
        <f t="shared" si="23"/>
        <v/>
      </c>
    </row>
    <row r="123" spans="1:16" x14ac:dyDescent="0.35">
      <c r="A123">
        <v>119</v>
      </c>
      <c r="B123" s="61"/>
      <c r="C123" s="61"/>
      <c r="D123" s="62"/>
      <c r="E123" s="63"/>
      <c r="F123" s="64"/>
      <c r="G123" s="6">
        <f t="shared" si="17"/>
        <v>0</v>
      </c>
      <c r="H123" s="4" t="str">
        <f>IF($D123="","",VLOOKUP($D123,選択肢・高騰率!$A$2:$B$3,2))</f>
        <v/>
      </c>
      <c r="I123" s="20" t="str">
        <f t="shared" si="18"/>
        <v/>
      </c>
      <c r="J123" s="20" t="str">
        <f t="shared" si="19"/>
        <v/>
      </c>
      <c r="K123" s="65"/>
      <c r="L123" s="66"/>
      <c r="M123" s="20" t="str">
        <f t="shared" si="20"/>
        <v/>
      </c>
      <c r="N123" s="20" t="str">
        <f t="shared" si="21"/>
        <v/>
      </c>
      <c r="O123" s="20" t="str">
        <f t="shared" si="22"/>
        <v/>
      </c>
      <c r="P123" s="6" t="str">
        <f t="shared" si="23"/>
        <v/>
      </c>
    </row>
    <row r="124" spans="1:16" x14ac:dyDescent="0.35">
      <c r="A124">
        <v>120</v>
      </c>
      <c r="B124" s="61"/>
      <c r="C124" s="61"/>
      <c r="D124" s="62"/>
      <c r="E124" s="63"/>
      <c r="F124" s="64"/>
      <c r="G124" s="6">
        <f t="shared" si="17"/>
        <v>0</v>
      </c>
      <c r="H124" s="4" t="str">
        <f>IF($D124="","",VLOOKUP($D124,選択肢・高騰率!$A$2:$B$3,2))</f>
        <v/>
      </c>
      <c r="I124" s="20" t="str">
        <f t="shared" si="18"/>
        <v/>
      </c>
      <c r="J124" s="20" t="str">
        <f t="shared" si="19"/>
        <v/>
      </c>
      <c r="K124" s="65"/>
      <c r="L124" s="66"/>
      <c r="M124" s="20" t="str">
        <f t="shared" si="20"/>
        <v/>
      </c>
      <c r="N124" s="20" t="str">
        <f t="shared" si="21"/>
        <v/>
      </c>
      <c r="O124" s="20" t="str">
        <f t="shared" si="22"/>
        <v/>
      </c>
      <c r="P124" s="6" t="str">
        <f t="shared" si="23"/>
        <v/>
      </c>
    </row>
    <row r="125" spans="1:16" x14ac:dyDescent="0.35">
      <c r="A125">
        <v>121</v>
      </c>
      <c r="B125" s="61"/>
      <c r="C125" s="61"/>
      <c r="D125" s="62"/>
      <c r="E125" s="63"/>
      <c r="F125" s="64"/>
      <c r="G125" s="6">
        <f t="shared" si="17"/>
        <v>0</v>
      </c>
      <c r="H125" s="4" t="str">
        <f>IF($D125="","",VLOOKUP($D125,選択肢・高騰率!$A$2:$B$3,2))</f>
        <v/>
      </c>
      <c r="I125" s="20" t="str">
        <f t="shared" si="18"/>
        <v/>
      </c>
      <c r="J125" s="20" t="str">
        <f t="shared" si="19"/>
        <v/>
      </c>
      <c r="K125" s="65"/>
      <c r="L125" s="66"/>
      <c r="M125" s="20" t="str">
        <f t="shared" si="20"/>
        <v/>
      </c>
      <c r="N125" s="20" t="str">
        <f t="shared" si="21"/>
        <v/>
      </c>
      <c r="O125" s="20" t="str">
        <f t="shared" si="22"/>
        <v/>
      </c>
      <c r="P125" s="6" t="str">
        <f t="shared" si="23"/>
        <v/>
      </c>
    </row>
    <row r="126" spans="1:16" x14ac:dyDescent="0.35">
      <c r="A126">
        <v>122</v>
      </c>
      <c r="B126" s="61"/>
      <c r="C126" s="61"/>
      <c r="D126" s="62"/>
      <c r="E126" s="63"/>
      <c r="F126" s="64"/>
      <c r="G126" s="6">
        <f t="shared" si="17"/>
        <v>0</v>
      </c>
      <c r="H126" s="4" t="str">
        <f>IF($D126="","",VLOOKUP($D126,選択肢・高騰率!$A$2:$B$3,2))</f>
        <v/>
      </c>
      <c r="I126" s="20" t="str">
        <f t="shared" si="18"/>
        <v/>
      </c>
      <c r="J126" s="20" t="str">
        <f t="shared" si="19"/>
        <v/>
      </c>
      <c r="K126" s="65"/>
      <c r="L126" s="66"/>
      <c r="M126" s="20" t="str">
        <f t="shared" si="20"/>
        <v/>
      </c>
      <c r="N126" s="20" t="str">
        <f t="shared" si="21"/>
        <v/>
      </c>
      <c r="O126" s="20" t="str">
        <f t="shared" si="22"/>
        <v/>
      </c>
      <c r="P126" s="6" t="str">
        <f t="shared" si="23"/>
        <v/>
      </c>
    </row>
    <row r="127" spans="1:16" x14ac:dyDescent="0.35">
      <c r="A127">
        <v>123</v>
      </c>
      <c r="B127" s="61"/>
      <c r="C127" s="61"/>
      <c r="D127" s="62"/>
      <c r="E127" s="63"/>
      <c r="F127" s="64"/>
      <c r="G127" s="6">
        <f t="shared" si="17"/>
        <v>0</v>
      </c>
      <c r="H127" s="4" t="str">
        <f>IF($D127="","",VLOOKUP($D127,選択肢・高騰率!$A$2:$B$3,2))</f>
        <v/>
      </c>
      <c r="I127" s="20" t="str">
        <f t="shared" si="18"/>
        <v/>
      </c>
      <c r="J127" s="20" t="str">
        <f t="shared" si="19"/>
        <v/>
      </c>
      <c r="K127" s="65"/>
      <c r="L127" s="66"/>
      <c r="M127" s="20" t="str">
        <f t="shared" si="20"/>
        <v/>
      </c>
      <c r="N127" s="20" t="str">
        <f t="shared" si="21"/>
        <v/>
      </c>
      <c r="O127" s="20" t="str">
        <f t="shared" si="22"/>
        <v/>
      </c>
      <c r="P127" s="6" t="str">
        <f t="shared" si="23"/>
        <v/>
      </c>
    </row>
    <row r="128" spans="1:16" x14ac:dyDescent="0.35">
      <c r="A128">
        <v>124</v>
      </c>
      <c r="B128" s="61"/>
      <c r="C128" s="61"/>
      <c r="D128" s="62"/>
      <c r="E128" s="63"/>
      <c r="F128" s="64"/>
      <c r="G128" s="6">
        <f t="shared" si="17"/>
        <v>0</v>
      </c>
      <c r="H128" s="4" t="str">
        <f>IF($D128="","",VLOOKUP($D128,選択肢・高騰率!$A$2:$B$3,2))</f>
        <v/>
      </c>
      <c r="I128" s="20" t="str">
        <f t="shared" si="18"/>
        <v/>
      </c>
      <c r="J128" s="20" t="str">
        <f t="shared" si="19"/>
        <v/>
      </c>
      <c r="K128" s="65"/>
      <c r="L128" s="66"/>
      <c r="M128" s="20" t="str">
        <f t="shared" si="20"/>
        <v/>
      </c>
      <c r="N128" s="20" t="str">
        <f t="shared" si="21"/>
        <v/>
      </c>
      <c r="O128" s="20" t="str">
        <f t="shared" si="22"/>
        <v/>
      </c>
      <c r="P128" s="6" t="str">
        <f t="shared" si="23"/>
        <v/>
      </c>
    </row>
    <row r="129" spans="1:16" x14ac:dyDescent="0.35">
      <c r="A129">
        <v>125</v>
      </c>
      <c r="B129" s="61"/>
      <c r="C129" s="61"/>
      <c r="D129" s="62"/>
      <c r="E129" s="63"/>
      <c r="F129" s="64"/>
      <c r="G129" s="6">
        <f t="shared" si="17"/>
        <v>0</v>
      </c>
      <c r="H129" s="4" t="str">
        <f>IF($D129="","",VLOOKUP($D129,選択肢・高騰率!$A$2:$B$3,2))</f>
        <v/>
      </c>
      <c r="I129" s="20" t="str">
        <f t="shared" si="18"/>
        <v/>
      </c>
      <c r="J129" s="20" t="str">
        <f t="shared" si="19"/>
        <v/>
      </c>
      <c r="K129" s="65"/>
      <c r="L129" s="66"/>
      <c r="M129" s="20" t="str">
        <f t="shared" si="20"/>
        <v/>
      </c>
      <c r="N129" s="20" t="str">
        <f t="shared" si="21"/>
        <v/>
      </c>
      <c r="O129" s="20" t="str">
        <f t="shared" si="22"/>
        <v/>
      </c>
      <c r="P129" s="6" t="str">
        <f t="shared" si="23"/>
        <v/>
      </c>
    </row>
    <row r="130" spans="1:16" x14ac:dyDescent="0.35">
      <c r="A130">
        <v>126</v>
      </c>
      <c r="B130" s="61"/>
      <c r="C130" s="61"/>
      <c r="D130" s="62"/>
      <c r="E130" s="63"/>
      <c r="F130" s="64"/>
      <c r="G130" s="6">
        <f t="shared" si="17"/>
        <v>0</v>
      </c>
      <c r="H130" s="4" t="str">
        <f>IF($D130="","",VLOOKUP($D130,選択肢・高騰率!$A$2:$B$3,2))</f>
        <v/>
      </c>
      <c r="I130" s="20" t="str">
        <f t="shared" si="18"/>
        <v/>
      </c>
      <c r="J130" s="20" t="str">
        <f t="shared" si="19"/>
        <v/>
      </c>
      <c r="K130" s="65"/>
      <c r="L130" s="66"/>
      <c r="M130" s="20" t="str">
        <f t="shared" si="20"/>
        <v/>
      </c>
      <c r="N130" s="20" t="str">
        <f t="shared" si="21"/>
        <v/>
      </c>
      <c r="O130" s="20" t="str">
        <f t="shared" si="22"/>
        <v/>
      </c>
      <c r="P130" s="6" t="str">
        <f t="shared" si="23"/>
        <v/>
      </c>
    </row>
    <row r="131" spans="1:16" x14ac:dyDescent="0.35">
      <c r="A131">
        <v>127</v>
      </c>
      <c r="B131" s="61"/>
      <c r="C131" s="61"/>
      <c r="D131" s="62"/>
      <c r="E131" s="63"/>
      <c r="F131" s="64"/>
      <c r="G131" s="6">
        <f t="shared" si="17"/>
        <v>0</v>
      </c>
      <c r="H131" s="4" t="str">
        <f>IF($D131="","",VLOOKUP($D131,選択肢・高騰率!$A$2:$B$3,2))</f>
        <v/>
      </c>
      <c r="I131" s="20" t="str">
        <f t="shared" si="18"/>
        <v/>
      </c>
      <c r="J131" s="20" t="str">
        <f t="shared" si="19"/>
        <v/>
      </c>
      <c r="K131" s="65"/>
      <c r="L131" s="66"/>
      <c r="M131" s="20" t="str">
        <f t="shared" si="20"/>
        <v/>
      </c>
      <c r="N131" s="20" t="str">
        <f t="shared" si="21"/>
        <v/>
      </c>
      <c r="O131" s="20" t="str">
        <f t="shared" si="22"/>
        <v/>
      </c>
      <c r="P131" s="6" t="str">
        <f t="shared" si="23"/>
        <v/>
      </c>
    </row>
    <row r="132" spans="1:16" x14ac:dyDescent="0.35">
      <c r="A132">
        <v>128</v>
      </c>
      <c r="B132" s="61"/>
      <c r="C132" s="61"/>
      <c r="D132" s="62"/>
      <c r="E132" s="63"/>
      <c r="F132" s="64"/>
      <c r="G132" s="6">
        <f t="shared" si="17"/>
        <v>0</v>
      </c>
      <c r="H132" s="4" t="str">
        <f>IF($D132="","",VLOOKUP($D132,選択肢・高騰率!$A$2:$B$3,2))</f>
        <v/>
      </c>
      <c r="I132" s="20" t="str">
        <f t="shared" si="18"/>
        <v/>
      </c>
      <c r="J132" s="20" t="str">
        <f t="shared" si="19"/>
        <v/>
      </c>
      <c r="K132" s="65"/>
      <c r="L132" s="66"/>
      <c r="M132" s="20" t="str">
        <f t="shared" si="20"/>
        <v/>
      </c>
      <c r="N132" s="20" t="str">
        <f t="shared" si="21"/>
        <v/>
      </c>
      <c r="O132" s="20" t="str">
        <f t="shared" si="22"/>
        <v/>
      </c>
      <c r="P132" s="6" t="str">
        <f t="shared" si="23"/>
        <v/>
      </c>
    </row>
    <row r="133" spans="1:16" x14ac:dyDescent="0.35">
      <c r="A133">
        <v>129</v>
      </c>
      <c r="B133" s="61"/>
      <c r="C133" s="61"/>
      <c r="D133" s="62"/>
      <c r="E133" s="63"/>
      <c r="F133" s="64"/>
      <c r="G133" s="6">
        <f t="shared" si="17"/>
        <v>0</v>
      </c>
      <c r="H133" s="4" t="str">
        <f>IF($D133="","",VLOOKUP($D133,選択肢・高騰率!$A$2:$B$3,2))</f>
        <v/>
      </c>
      <c r="I133" s="20" t="str">
        <f t="shared" si="18"/>
        <v/>
      </c>
      <c r="J133" s="20" t="str">
        <f t="shared" si="19"/>
        <v/>
      </c>
      <c r="K133" s="65"/>
      <c r="L133" s="66"/>
      <c r="M133" s="20" t="str">
        <f t="shared" si="20"/>
        <v/>
      </c>
      <c r="N133" s="20" t="str">
        <f t="shared" si="21"/>
        <v/>
      </c>
      <c r="O133" s="20" t="str">
        <f t="shared" si="22"/>
        <v/>
      </c>
      <c r="P133" s="6" t="str">
        <f t="shared" si="23"/>
        <v/>
      </c>
    </row>
    <row r="134" spans="1:16" x14ac:dyDescent="0.35">
      <c r="A134">
        <v>130</v>
      </c>
      <c r="B134" s="61"/>
      <c r="C134" s="61"/>
      <c r="D134" s="62"/>
      <c r="E134" s="63"/>
      <c r="F134" s="64"/>
      <c r="G134" s="6">
        <f t="shared" ref="G134:G197" si="24">IF($F134="内税",$E134*100/110,$E134)</f>
        <v>0</v>
      </c>
      <c r="H134" s="4" t="str">
        <f>IF($D134="","",VLOOKUP($D134,選択肢・高騰率!$A$2:$B$3,2))</f>
        <v/>
      </c>
      <c r="I134" s="20" t="str">
        <f t="shared" ref="I134:I197" si="25">IF($E134,$G134/$H134/0.9,"")</f>
        <v/>
      </c>
      <c r="J134" s="20" t="str">
        <f t="shared" ref="J134:J197" si="26">IF($E134,ROUNDDOWN(($G134-$I134)*0.7,0),"")</f>
        <v/>
      </c>
      <c r="K134" s="65"/>
      <c r="L134" s="66"/>
      <c r="M134" s="20" t="str">
        <f t="shared" si="20"/>
        <v/>
      </c>
      <c r="N134" s="20" t="str">
        <f t="shared" si="21"/>
        <v/>
      </c>
      <c r="O134" s="20" t="str">
        <f t="shared" si="22"/>
        <v/>
      </c>
      <c r="P134" s="6" t="str">
        <f t="shared" si="23"/>
        <v/>
      </c>
    </row>
    <row r="135" spans="1:16" x14ac:dyDescent="0.35">
      <c r="A135">
        <v>131</v>
      </c>
      <c r="B135" s="61"/>
      <c r="C135" s="61"/>
      <c r="D135" s="62"/>
      <c r="E135" s="63"/>
      <c r="F135" s="64"/>
      <c r="G135" s="6">
        <f t="shared" si="24"/>
        <v>0</v>
      </c>
      <c r="H135" s="4" t="str">
        <f>IF($D135="","",VLOOKUP($D135,選択肢・高騰率!$A$2:$B$3,2))</f>
        <v/>
      </c>
      <c r="I135" s="20" t="str">
        <f t="shared" si="25"/>
        <v/>
      </c>
      <c r="J135" s="20" t="str">
        <f t="shared" si="26"/>
        <v/>
      </c>
      <c r="K135" s="65"/>
      <c r="L135" s="66"/>
      <c r="M135" s="20" t="str">
        <f t="shared" si="20"/>
        <v/>
      </c>
      <c r="N135" s="20" t="str">
        <f t="shared" si="21"/>
        <v/>
      </c>
      <c r="O135" s="20" t="str">
        <f t="shared" si="22"/>
        <v/>
      </c>
      <c r="P135" s="6" t="str">
        <f t="shared" si="23"/>
        <v/>
      </c>
    </row>
    <row r="136" spans="1:16" x14ac:dyDescent="0.35">
      <c r="A136">
        <v>132</v>
      </c>
      <c r="B136" s="61"/>
      <c r="C136" s="61"/>
      <c r="D136" s="62"/>
      <c r="E136" s="63"/>
      <c r="F136" s="64"/>
      <c r="G136" s="6">
        <f t="shared" si="24"/>
        <v>0</v>
      </c>
      <c r="H136" s="4" t="str">
        <f>IF($D136="","",VLOOKUP($D136,選択肢・高騰率!$A$2:$B$3,2))</f>
        <v/>
      </c>
      <c r="I136" s="20" t="str">
        <f t="shared" si="25"/>
        <v/>
      </c>
      <c r="J136" s="20" t="str">
        <f t="shared" si="26"/>
        <v/>
      </c>
      <c r="K136" s="65"/>
      <c r="L136" s="66"/>
      <c r="M136" s="20" t="str">
        <f t="shared" si="20"/>
        <v/>
      </c>
      <c r="N136" s="20" t="str">
        <f t="shared" si="21"/>
        <v/>
      </c>
      <c r="O136" s="20" t="str">
        <f t="shared" si="22"/>
        <v/>
      </c>
      <c r="P136" s="6" t="str">
        <f t="shared" si="23"/>
        <v/>
      </c>
    </row>
    <row r="137" spans="1:16" x14ac:dyDescent="0.35">
      <c r="A137">
        <v>133</v>
      </c>
      <c r="B137" s="61"/>
      <c r="C137" s="61"/>
      <c r="D137" s="62"/>
      <c r="E137" s="63"/>
      <c r="F137" s="64"/>
      <c r="G137" s="6">
        <f t="shared" si="24"/>
        <v>0</v>
      </c>
      <c r="H137" s="4" t="str">
        <f>IF($D137="","",VLOOKUP($D137,選択肢・高騰率!$A$2:$B$3,2))</f>
        <v/>
      </c>
      <c r="I137" s="20" t="str">
        <f t="shared" si="25"/>
        <v/>
      </c>
      <c r="J137" s="20" t="str">
        <f t="shared" si="26"/>
        <v/>
      </c>
      <c r="K137" s="65"/>
      <c r="L137" s="66"/>
      <c r="M137" s="20" t="str">
        <f t="shared" si="20"/>
        <v/>
      </c>
      <c r="N137" s="20" t="str">
        <f t="shared" si="21"/>
        <v/>
      </c>
      <c r="O137" s="20" t="str">
        <f t="shared" si="22"/>
        <v/>
      </c>
      <c r="P137" s="6" t="str">
        <f t="shared" si="23"/>
        <v/>
      </c>
    </row>
    <row r="138" spans="1:16" x14ac:dyDescent="0.35">
      <c r="A138">
        <v>134</v>
      </c>
      <c r="B138" s="61"/>
      <c r="C138" s="61"/>
      <c r="D138" s="62"/>
      <c r="E138" s="63"/>
      <c r="F138" s="64"/>
      <c r="G138" s="6">
        <f t="shared" si="24"/>
        <v>0</v>
      </c>
      <c r="H138" s="4" t="str">
        <f>IF($D138="","",VLOOKUP($D138,選択肢・高騰率!$A$2:$B$3,2))</f>
        <v/>
      </c>
      <c r="I138" s="20" t="str">
        <f t="shared" si="25"/>
        <v/>
      </c>
      <c r="J138" s="20" t="str">
        <f t="shared" si="26"/>
        <v/>
      </c>
      <c r="K138" s="65"/>
      <c r="L138" s="66"/>
      <c r="M138" s="20" t="str">
        <f t="shared" si="20"/>
        <v/>
      </c>
      <c r="N138" s="20" t="str">
        <f t="shared" si="21"/>
        <v/>
      </c>
      <c r="O138" s="20" t="str">
        <f t="shared" si="22"/>
        <v/>
      </c>
      <c r="P138" s="6" t="str">
        <f t="shared" si="23"/>
        <v/>
      </c>
    </row>
    <row r="139" spans="1:16" x14ac:dyDescent="0.35">
      <c r="A139">
        <v>135</v>
      </c>
      <c r="B139" s="61"/>
      <c r="C139" s="61"/>
      <c r="D139" s="62"/>
      <c r="E139" s="63"/>
      <c r="F139" s="64"/>
      <c r="G139" s="6">
        <f t="shared" si="24"/>
        <v>0</v>
      </c>
      <c r="H139" s="4" t="str">
        <f>IF($D139="","",VLOOKUP($D139,選択肢・高騰率!$A$2:$B$3,2))</f>
        <v/>
      </c>
      <c r="I139" s="20" t="str">
        <f t="shared" si="25"/>
        <v/>
      </c>
      <c r="J139" s="20" t="str">
        <f t="shared" si="26"/>
        <v/>
      </c>
      <c r="K139" s="65"/>
      <c r="L139" s="66"/>
      <c r="M139" s="20" t="str">
        <f t="shared" si="20"/>
        <v/>
      </c>
      <c r="N139" s="20" t="str">
        <f t="shared" si="21"/>
        <v/>
      </c>
      <c r="O139" s="20" t="str">
        <f t="shared" si="22"/>
        <v/>
      </c>
      <c r="P139" s="6" t="str">
        <f t="shared" si="23"/>
        <v/>
      </c>
    </row>
    <row r="140" spans="1:16" x14ac:dyDescent="0.35">
      <c r="A140">
        <v>136</v>
      </c>
      <c r="B140" s="61"/>
      <c r="C140" s="61"/>
      <c r="D140" s="62"/>
      <c r="E140" s="63"/>
      <c r="F140" s="64"/>
      <c r="G140" s="6">
        <f t="shared" si="24"/>
        <v>0</v>
      </c>
      <c r="H140" s="4" t="str">
        <f>IF($D140="","",VLOOKUP($D140,選択肢・高騰率!$A$2:$B$3,2))</f>
        <v/>
      </c>
      <c r="I140" s="20" t="str">
        <f t="shared" si="25"/>
        <v/>
      </c>
      <c r="J140" s="20" t="str">
        <f t="shared" si="26"/>
        <v/>
      </c>
      <c r="K140" s="65"/>
      <c r="L140" s="66"/>
      <c r="M140" s="20" t="str">
        <f t="shared" si="20"/>
        <v/>
      </c>
      <c r="N140" s="20" t="str">
        <f t="shared" si="21"/>
        <v/>
      </c>
      <c r="O140" s="20" t="str">
        <f t="shared" si="22"/>
        <v/>
      </c>
      <c r="P140" s="6" t="str">
        <f t="shared" si="23"/>
        <v/>
      </c>
    </row>
    <row r="141" spans="1:16" x14ac:dyDescent="0.35">
      <c r="A141">
        <v>137</v>
      </c>
      <c r="B141" s="61"/>
      <c r="C141" s="61"/>
      <c r="D141" s="62"/>
      <c r="E141" s="63"/>
      <c r="F141" s="64"/>
      <c r="G141" s="6">
        <f t="shared" si="24"/>
        <v>0</v>
      </c>
      <c r="H141" s="4" t="str">
        <f>IF($D141="","",VLOOKUP($D141,選択肢・高騰率!$A$2:$B$3,2))</f>
        <v/>
      </c>
      <c r="I141" s="20" t="str">
        <f t="shared" si="25"/>
        <v/>
      </c>
      <c r="J141" s="20" t="str">
        <f t="shared" si="26"/>
        <v/>
      </c>
      <c r="K141" s="65"/>
      <c r="L141" s="66"/>
      <c r="M141" s="20" t="str">
        <f t="shared" si="20"/>
        <v/>
      </c>
      <c r="N141" s="20" t="str">
        <f t="shared" si="21"/>
        <v/>
      </c>
      <c r="O141" s="20" t="str">
        <f t="shared" si="22"/>
        <v/>
      </c>
      <c r="P141" s="6" t="str">
        <f t="shared" si="23"/>
        <v/>
      </c>
    </row>
    <row r="142" spans="1:16" x14ac:dyDescent="0.35">
      <c r="A142">
        <v>138</v>
      </c>
      <c r="B142" s="61"/>
      <c r="C142" s="61"/>
      <c r="D142" s="62"/>
      <c r="E142" s="63"/>
      <c r="F142" s="64"/>
      <c r="G142" s="6">
        <f t="shared" si="24"/>
        <v>0</v>
      </c>
      <c r="H142" s="4" t="str">
        <f>IF($D142="","",VLOOKUP($D142,選択肢・高騰率!$A$2:$B$3,2))</f>
        <v/>
      </c>
      <c r="I142" s="20" t="str">
        <f t="shared" si="25"/>
        <v/>
      </c>
      <c r="J142" s="20" t="str">
        <f t="shared" si="26"/>
        <v/>
      </c>
      <c r="K142" s="65"/>
      <c r="L142" s="66"/>
      <c r="M142" s="20" t="str">
        <f t="shared" si="20"/>
        <v/>
      </c>
      <c r="N142" s="20" t="str">
        <f t="shared" si="21"/>
        <v/>
      </c>
      <c r="O142" s="20" t="str">
        <f t="shared" si="22"/>
        <v/>
      </c>
      <c r="P142" s="6" t="str">
        <f t="shared" si="23"/>
        <v/>
      </c>
    </row>
    <row r="143" spans="1:16" x14ac:dyDescent="0.35">
      <c r="A143">
        <v>139</v>
      </c>
      <c r="B143" s="61"/>
      <c r="C143" s="61"/>
      <c r="D143" s="62"/>
      <c r="E143" s="63"/>
      <c r="F143" s="64"/>
      <c r="G143" s="6">
        <f t="shared" si="24"/>
        <v>0</v>
      </c>
      <c r="H143" s="4" t="str">
        <f>IF($D143="","",VLOOKUP($D143,選択肢・高騰率!$A$2:$B$3,2))</f>
        <v/>
      </c>
      <c r="I143" s="20" t="str">
        <f t="shared" si="25"/>
        <v/>
      </c>
      <c r="J143" s="20" t="str">
        <f t="shared" si="26"/>
        <v/>
      </c>
      <c r="K143" s="65"/>
      <c r="L143" s="66"/>
      <c r="M143" s="20" t="str">
        <f t="shared" si="20"/>
        <v/>
      </c>
      <c r="N143" s="20" t="str">
        <f t="shared" si="21"/>
        <v/>
      </c>
      <c r="O143" s="20" t="str">
        <f t="shared" si="22"/>
        <v/>
      </c>
      <c r="P143" s="6" t="str">
        <f t="shared" si="23"/>
        <v/>
      </c>
    </row>
    <row r="144" spans="1:16" x14ac:dyDescent="0.35">
      <c r="A144">
        <v>140</v>
      </c>
      <c r="B144" s="61"/>
      <c r="C144" s="61"/>
      <c r="D144" s="62"/>
      <c r="E144" s="63"/>
      <c r="F144" s="64"/>
      <c r="G144" s="6">
        <f t="shared" si="24"/>
        <v>0</v>
      </c>
      <c r="H144" s="4" t="str">
        <f>IF($D144="","",VLOOKUP($D144,選択肢・高騰率!$A$2:$B$3,2))</f>
        <v/>
      </c>
      <c r="I144" s="20" t="str">
        <f t="shared" si="25"/>
        <v/>
      </c>
      <c r="J144" s="20" t="str">
        <f t="shared" si="26"/>
        <v/>
      </c>
      <c r="K144" s="65"/>
      <c r="L144" s="66"/>
      <c r="M144" s="20" t="str">
        <f t="shared" si="20"/>
        <v/>
      </c>
      <c r="N144" s="20" t="str">
        <f t="shared" si="21"/>
        <v/>
      </c>
      <c r="O144" s="20" t="str">
        <f t="shared" si="22"/>
        <v/>
      </c>
      <c r="P144" s="6" t="str">
        <f t="shared" si="23"/>
        <v/>
      </c>
    </row>
    <row r="145" spans="1:16" x14ac:dyDescent="0.35">
      <c r="A145">
        <v>141</v>
      </c>
      <c r="B145" s="61"/>
      <c r="C145" s="61"/>
      <c r="D145" s="62"/>
      <c r="E145" s="63"/>
      <c r="F145" s="64"/>
      <c r="G145" s="6">
        <f t="shared" si="24"/>
        <v>0</v>
      </c>
      <c r="H145" s="4" t="str">
        <f>IF($D145="","",VLOOKUP($D145,選択肢・高騰率!$A$2:$B$3,2))</f>
        <v/>
      </c>
      <c r="I145" s="20" t="str">
        <f t="shared" si="25"/>
        <v/>
      </c>
      <c r="J145" s="20" t="str">
        <f t="shared" si="26"/>
        <v/>
      </c>
      <c r="K145" s="65"/>
      <c r="L145" s="66"/>
      <c r="M145" s="20" t="str">
        <f t="shared" si="20"/>
        <v/>
      </c>
      <c r="N145" s="20" t="str">
        <f t="shared" si="21"/>
        <v/>
      </c>
      <c r="O145" s="20" t="str">
        <f t="shared" si="22"/>
        <v/>
      </c>
      <c r="P145" s="6" t="str">
        <f t="shared" si="23"/>
        <v/>
      </c>
    </row>
    <row r="146" spans="1:16" x14ac:dyDescent="0.35">
      <c r="A146">
        <v>142</v>
      </c>
      <c r="B146" s="61"/>
      <c r="C146" s="61"/>
      <c r="D146" s="62"/>
      <c r="E146" s="63"/>
      <c r="F146" s="64"/>
      <c r="G146" s="6">
        <f t="shared" si="24"/>
        <v>0</v>
      </c>
      <c r="H146" s="4" t="str">
        <f>IF($D146="","",VLOOKUP($D146,選択肢・高騰率!$A$2:$B$3,2))</f>
        <v/>
      </c>
      <c r="I146" s="20" t="str">
        <f t="shared" si="25"/>
        <v/>
      </c>
      <c r="J146" s="20" t="str">
        <f t="shared" si="26"/>
        <v/>
      </c>
      <c r="K146" s="65"/>
      <c r="L146" s="66"/>
      <c r="M146" s="20" t="str">
        <f t="shared" si="20"/>
        <v/>
      </c>
      <c r="N146" s="20" t="str">
        <f t="shared" si="21"/>
        <v/>
      </c>
      <c r="O146" s="20" t="str">
        <f t="shared" si="22"/>
        <v/>
      </c>
      <c r="P146" s="6" t="str">
        <f t="shared" si="23"/>
        <v/>
      </c>
    </row>
    <row r="147" spans="1:16" x14ac:dyDescent="0.35">
      <c r="A147">
        <v>143</v>
      </c>
      <c r="B147" s="61"/>
      <c r="C147" s="61"/>
      <c r="D147" s="62"/>
      <c r="E147" s="63"/>
      <c r="F147" s="64"/>
      <c r="G147" s="6">
        <f t="shared" si="24"/>
        <v>0</v>
      </c>
      <c r="H147" s="4" t="str">
        <f>IF($D147="","",VLOOKUP($D147,選択肢・高騰率!$A$2:$B$3,2))</f>
        <v/>
      </c>
      <c r="I147" s="20" t="str">
        <f t="shared" si="25"/>
        <v/>
      </c>
      <c r="J147" s="20" t="str">
        <f t="shared" si="26"/>
        <v/>
      </c>
      <c r="K147" s="65"/>
      <c r="L147" s="66"/>
      <c r="M147" s="20" t="str">
        <f t="shared" si="20"/>
        <v/>
      </c>
      <c r="N147" s="20" t="str">
        <f t="shared" si="21"/>
        <v/>
      </c>
      <c r="O147" s="20" t="str">
        <f t="shared" si="22"/>
        <v/>
      </c>
      <c r="P147" s="6" t="str">
        <f t="shared" si="23"/>
        <v/>
      </c>
    </row>
    <row r="148" spans="1:16" x14ac:dyDescent="0.35">
      <c r="A148">
        <v>144</v>
      </c>
      <c r="B148" s="61"/>
      <c r="C148" s="61"/>
      <c r="D148" s="62"/>
      <c r="E148" s="63"/>
      <c r="F148" s="64"/>
      <c r="G148" s="6">
        <f t="shared" si="24"/>
        <v>0</v>
      </c>
      <c r="H148" s="4" t="str">
        <f>IF($D148="","",VLOOKUP($D148,選択肢・高騰率!$A$2:$B$3,2))</f>
        <v/>
      </c>
      <c r="I148" s="20" t="str">
        <f t="shared" si="25"/>
        <v/>
      </c>
      <c r="J148" s="20" t="str">
        <f t="shared" si="26"/>
        <v/>
      </c>
      <c r="K148" s="65"/>
      <c r="L148" s="66"/>
      <c r="M148" s="20" t="str">
        <f t="shared" si="20"/>
        <v/>
      </c>
      <c r="N148" s="20" t="str">
        <f t="shared" si="21"/>
        <v/>
      </c>
      <c r="O148" s="20" t="str">
        <f t="shared" si="22"/>
        <v/>
      </c>
      <c r="P148" s="6" t="str">
        <f t="shared" si="23"/>
        <v/>
      </c>
    </row>
    <row r="149" spans="1:16" x14ac:dyDescent="0.35">
      <c r="A149">
        <v>145</v>
      </c>
      <c r="B149" s="61"/>
      <c r="C149" s="61"/>
      <c r="D149" s="62"/>
      <c r="E149" s="63"/>
      <c r="F149" s="64"/>
      <c r="G149" s="6">
        <f t="shared" si="24"/>
        <v>0</v>
      </c>
      <c r="H149" s="4" t="str">
        <f>IF($D149="","",VLOOKUP($D149,選択肢・高騰率!$A$2:$B$3,2))</f>
        <v/>
      </c>
      <c r="I149" s="20" t="str">
        <f t="shared" si="25"/>
        <v/>
      </c>
      <c r="J149" s="20" t="str">
        <f t="shared" si="26"/>
        <v/>
      </c>
      <c r="K149" s="65"/>
      <c r="L149" s="66"/>
      <c r="M149" s="20" t="str">
        <f t="shared" si="20"/>
        <v/>
      </c>
      <c r="N149" s="20" t="str">
        <f t="shared" si="21"/>
        <v/>
      </c>
      <c r="O149" s="20" t="str">
        <f t="shared" si="22"/>
        <v/>
      </c>
      <c r="P149" s="6" t="str">
        <f t="shared" si="23"/>
        <v/>
      </c>
    </row>
    <row r="150" spans="1:16" x14ac:dyDescent="0.35">
      <c r="A150">
        <v>146</v>
      </c>
      <c r="B150" s="61"/>
      <c r="C150" s="61"/>
      <c r="D150" s="62"/>
      <c r="E150" s="63"/>
      <c r="F150" s="64"/>
      <c r="G150" s="6">
        <f t="shared" si="24"/>
        <v>0</v>
      </c>
      <c r="H150" s="4" t="str">
        <f>IF($D150="","",VLOOKUP($D150,選択肢・高騰率!$A$2:$B$3,2))</f>
        <v/>
      </c>
      <c r="I150" s="20" t="str">
        <f t="shared" si="25"/>
        <v/>
      </c>
      <c r="J150" s="20" t="str">
        <f t="shared" si="26"/>
        <v/>
      </c>
      <c r="K150" s="65"/>
      <c r="L150" s="66"/>
      <c r="M150" s="20" t="str">
        <f t="shared" si="20"/>
        <v/>
      </c>
      <c r="N150" s="20" t="str">
        <f t="shared" si="21"/>
        <v/>
      </c>
      <c r="O150" s="20" t="str">
        <f t="shared" si="22"/>
        <v/>
      </c>
      <c r="P150" s="6" t="str">
        <f t="shared" si="23"/>
        <v/>
      </c>
    </row>
    <row r="151" spans="1:16" x14ac:dyDescent="0.35">
      <c r="A151">
        <v>147</v>
      </c>
      <c r="B151" s="61"/>
      <c r="C151" s="61"/>
      <c r="D151" s="62"/>
      <c r="E151" s="63"/>
      <c r="F151" s="64"/>
      <c r="G151" s="6">
        <f t="shared" si="24"/>
        <v>0</v>
      </c>
      <c r="H151" s="4" t="str">
        <f>IF($D151="","",VLOOKUP($D151,選択肢・高騰率!$A$2:$B$3,2))</f>
        <v/>
      </c>
      <c r="I151" s="20" t="str">
        <f t="shared" si="25"/>
        <v/>
      </c>
      <c r="J151" s="20" t="str">
        <f t="shared" si="26"/>
        <v/>
      </c>
      <c r="K151" s="65"/>
      <c r="L151" s="66"/>
      <c r="M151" s="20" t="str">
        <f t="shared" si="20"/>
        <v/>
      </c>
      <c r="N151" s="20" t="str">
        <f t="shared" si="21"/>
        <v/>
      </c>
      <c r="O151" s="20" t="str">
        <f t="shared" si="22"/>
        <v/>
      </c>
      <c r="P151" s="6" t="str">
        <f t="shared" si="23"/>
        <v/>
      </c>
    </row>
    <row r="152" spans="1:16" x14ac:dyDescent="0.35">
      <c r="A152">
        <v>148</v>
      </c>
      <c r="B152" s="61"/>
      <c r="C152" s="61"/>
      <c r="D152" s="62"/>
      <c r="E152" s="63"/>
      <c r="F152" s="64"/>
      <c r="G152" s="6">
        <f t="shared" si="24"/>
        <v>0</v>
      </c>
      <c r="H152" s="4" t="str">
        <f>IF($D152="","",VLOOKUP($D152,選択肢・高騰率!$A$2:$B$3,2))</f>
        <v/>
      </c>
      <c r="I152" s="20" t="str">
        <f t="shared" si="25"/>
        <v/>
      </c>
      <c r="J152" s="20" t="str">
        <f t="shared" si="26"/>
        <v/>
      </c>
      <c r="K152" s="65"/>
      <c r="L152" s="66"/>
      <c r="M152" s="20" t="str">
        <f t="shared" si="20"/>
        <v/>
      </c>
      <c r="N152" s="20" t="str">
        <f t="shared" si="21"/>
        <v/>
      </c>
      <c r="O152" s="20" t="str">
        <f t="shared" si="22"/>
        <v/>
      </c>
      <c r="P152" s="6" t="str">
        <f t="shared" si="23"/>
        <v/>
      </c>
    </row>
    <row r="153" spans="1:16" x14ac:dyDescent="0.35">
      <c r="A153">
        <v>149</v>
      </c>
      <c r="B153" s="61"/>
      <c r="C153" s="61"/>
      <c r="D153" s="62"/>
      <c r="E153" s="63"/>
      <c r="F153" s="64"/>
      <c r="G153" s="6">
        <f t="shared" si="24"/>
        <v>0</v>
      </c>
      <c r="H153" s="4" t="str">
        <f>IF($D153="","",VLOOKUP($D153,選択肢・高騰率!$A$2:$B$3,2))</f>
        <v/>
      </c>
      <c r="I153" s="20" t="str">
        <f t="shared" si="25"/>
        <v/>
      </c>
      <c r="J153" s="20" t="str">
        <f t="shared" si="26"/>
        <v/>
      </c>
      <c r="K153" s="65"/>
      <c r="L153" s="66"/>
      <c r="M153" s="20" t="str">
        <f t="shared" si="20"/>
        <v/>
      </c>
      <c r="N153" s="20" t="str">
        <f t="shared" si="21"/>
        <v/>
      </c>
      <c r="O153" s="20" t="str">
        <f t="shared" si="22"/>
        <v/>
      </c>
      <c r="P153" s="6" t="str">
        <f t="shared" si="23"/>
        <v/>
      </c>
    </row>
    <row r="154" spans="1:16" x14ac:dyDescent="0.35">
      <c r="A154">
        <v>150</v>
      </c>
      <c r="B154" s="61"/>
      <c r="C154" s="61"/>
      <c r="D154" s="62"/>
      <c r="E154" s="63"/>
      <c r="F154" s="64"/>
      <c r="G154" s="6">
        <f t="shared" si="24"/>
        <v>0</v>
      </c>
      <c r="H154" s="4" t="str">
        <f>IF($D154="","",VLOOKUP($D154,選択肢・高騰率!$A$2:$B$3,2))</f>
        <v/>
      </c>
      <c r="I154" s="20" t="str">
        <f t="shared" si="25"/>
        <v/>
      </c>
      <c r="J154" s="20" t="str">
        <f t="shared" si="26"/>
        <v/>
      </c>
      <c r="K154" s="65"/>
      <c r="L154" s="66"/>
      <c r="M154" s="20" t="str">
        <f t="shared" si="20"/>
        <v/>
      </c>
      <c r="N154" s="20" t="str">
        <f t="shared" si="21"/>
        <v/>
      </c>
      <c r="O154" s="20" t="str">
        <f t="shared" si="22"/>
        <v/>
      </c>
      <c r="P154" s="6" t="str">
        <f t="shared" si="23"/>
        <v/>
      </c>
    </row>
    <row r="155" spans="1:16" x14ac:dyDescent="0.35">
      <c r="A155">
        <v>151</v>
      </c>
      <c r="B155" s="61"/>
      <c r="C155" s="61"/>
      <c r="D155" s="62"/>
      <c r="E155" s="63"/>
      <c r="F155" s="64"/>
      <c r="G155" s="6">
        <f t="shared" si="24"/>
        <v>0</v>
      </c>
      <c r="H155" s="4" t="str">
        <f>IF($D155="","",VLOOKUP($D155,選択肢・高騰率!$A$2:$B$3,2))</f>
        <v/>
      </c>
      <c r="I155" s="20" t="str">
        <f t="shared" si="25"/>
        <v/>
      </c>
      <c r="J155" s="20" t="str">
        <f t="shared" si="26"/>
        <v/>
      </c>
      <c r="K155" s="65"/>
      <c r="L155" s="66"/>
      <c r="M155" s="20" t="str">
        <f t="shared" si="20"/>
        <v/>
      </c>
      <c r="N155" s="20" t="str">
        <f t="shared" si="21"/>
        <v/>
      </c>
      <c r="O155" s="20" t="str">
        <f t="shared" si="22"/>
        <v/>
      </c>
      <c r="P155" s="6" t="str">
        <f t="shared" si="23"/>
        <v/>
      </c>
    </row>
    <row r="156" spans="1:16" x14ac:dyDescent="0.35">
      <c r="A156">
        <v>152</v>
      </c>
      <c r="B156" s="61"/>
      <c r="C156" s="61"/>
      <c r="D156" s="62"/>
      <c r="E156" s="63"/>
      <c r="F156" s="64"/>
      <c r="G156" s="6">
        <f t="shared" si="24"/>
        <v>0</v>
      </c>
      <c r="H156" s="4" t="str">
        <f>IF($D156="","",VLOOKUP($D156,選択肢・高騰率!$A$2:$B$3,2))</f>
        <v/>
      </c>
      <c r="I156" s="20" t="str">
        <f t="shared" si="25"/>
        <v/>
      </c>
      <c r="J156" s="20" t="str">
        <f t="shared" si="26"/>
        <v/>
      </c>
      <c r="K156" s="65"/>
      <c r="L156" s="66"/>
      <c r="M156" s="20" t="str">
        <f t="shared" si="20"/>
        <v/>
      </c>
      <c r="N156" s="20" t="str">
        <f t="shared" si="21"/>
        <v/>
      </c>
      <c r="O156" s="20" t="str">
        <f t="shared" si="22"/>
        <v/>
      </c>
      <c r="P156" s="6" t="str">
        <f t="shared" si="23"/>
        <v/>
      </c>
    </row>
    <row r="157" spans="1:16" x14ac:dyDescent="0.35">
      <c r="A157">
        <v>153</v>
      </c>
      <c r="B157" s="61"/>
      <c r="C157" s="61"/>
      <c r="D157" s="62"/>
      <c r="E157" s="63"/>
      <c r="F157" s="64"/>
      <c r="G157" s="6">
        <f t="shared" si="24"/>
        <v>0</v>
      </c>
      <c r="H157" s="4" t="str">
        <f>IF($D157="","",VLOOKUP($D157,選択肢・高騰率!$A$2:$B$3,2))</f>
        <v/>
      </c>
      <c r="I157" s="20" t="str">
        <f t="shared" si="25"/>
        <v/>
      </c>
      <c r="J157" s="20" t="str">
        <f t="shared" si="26"/>
        <v/>
      </c>
      <c r="K157" s="65"/>
      <c r="L157" s="66"/>
      <c r="M157" s="20" t="str">
        <f t="shared" si="20"/>
        <v/>
      </c>
      <c r="N157" s="20" t="str">
        <f t="shared" si="21"/>
        <v/>
      </c>
      <c r="O157" s="20" t="str">
        <f t="shared" si="22"/>
        <v/>
      </c>
      <c r="P157" s="6" t="str">
        <f t="shared" si="23"/>
        <v/>
      </c>
    </row>
    <row r="158" spans="1:16" x14ac:dyDescent="0.35">
      <c r="A158">
        <v>154</v>
      </c>
      <c r="B158" s="61"/>
      <c r="C158" s="61"/>
      <c r="D158" s="62"/>
      <c r="E158" s="63"/>
      <c r="F158" s="64"/>
      <c r="G158" s="6">
        <f t="shared" si="24"/>
        <v>0</v>
      </c>
      <c r="H158" s="4" t="str">
        <f>IF($D158="","",VLOOKUP($D158,選択肢・高騰率!$A$2:$B$3,2))</f>
        <v/>
      </c>
      <c r="I158" s="20" t="str">
        <f t="shared" si="25"/>
        <v/>
      </c>
      <c r="J158" s="20" t="str">
        <f t="shared" si="26"/>
        <v/>
      </c>
      <c r="K158" s="65"/>
      <c r="L158" s="66"/>
      <c r="M158" s="20" t="str">
        <f t="shared" si="20"/>
        <v/>
      </c>
      <c r="N158" s="20" t="str">
        <f t="shared" si="21"/>
        <v/>
      </c>
      <c r="O158" s="20" t="str">
        <f t="shared" si="22"/>
        <v/>
      </c>
      <c r="P158" s="6" t="str">
        <f t="shared" si="23"/>
        <v/>
      </c>
    </row>
    <row r="159" spans="1:16" x14ac:dyDescent="0.35">
      <c r="A159">
        <v>155</v>
      </c>
      <c r="B159" s="61"/>
      <c r="C159" s="61"/>
      <c r="D159" s="62"/>
      <c r="E159" s="63"/>
      <c r="F159" s="64"/>
      <c r="G159" s="6">
        <f t="shared" si="24"/>
        <v>0</v>
      </c>
      <c r="H159" s="4" t="str">
        <f>IF($D159="","",VLOOKUP($D159,選択肢・高騰率!$A$2:$B$3,2))</f>
        <v/>
      </c>
      <c r="I159" s="20" t="str">
        <f t="shared" si="25"/>
        <v/>
      </c>
      <c r="J159" s="20" t="str">
        <f t="shared" si="26"/>
        <v/>
      </c>
      <c r="K159" s="65"/>
      <c r="L159" s="66"/>
      <c r="M159" s="20" t="str">
        <f t="shared" si="20"/>
        <v/>
      </c>
      <c r="N159" s="20" t="str">
        <f t="shared" si="21"/>
        <v/>
      </c>
      <c r="O159" s="20" t="str">
        <f t="shared" si="22"/>
        <v/>
      </c>
      <c r="P159" s="6" t="str">
        <f t="shared" si="23"/>
        <v/>
      </c>
    </row>
    <row r="160" spans="1:16" x14ac:dyDescent="0.35">
      <c r="A160">
        <v>156</v>
      </c>
      <c r="B160" s="61"/>
      <c r="C160" s="61"/>
      <c r="D160" s="62"/>
      <c r="E160" s="63"/>
      <c r="F160" s="64"/>
      <c r="G160" s="6">
        <f t="shared" si="24"/>
        <v>0</v>
      </c>
      <c r="H160" s="4" t="str">
        <f>IF($D160="","",VLOOKUP($D160,選択肢・高騰率!$A$2:$B$3,2))</f>
        <v/>
      </c>
      <c r="I160" s="20" t="str">
        <f t="shared" si="25"/>
        <v/>
      </c>
      <c r="J160" s="20" t="str">
        <f t="shared" si="26"/>
        <v/>
      </c>
      <c r="K160" s="65"/>
      <c r="L160" s="66"/>
      <c r="M160" s="20" t="str">
        <f t="shared" si="20"/>
        <v/>
      </c>
      <c r="N160" s="20" t="str">
        <f t="shared" si="21"/>
        <v/>
      </c>
      <c r="O160" s="20" t="str">
        <f t="shared" si="22"/>
        <v/>
      </c>
      <c r="P160" s="6" t="str">
        <f t="shared" si="23"/>
        <v/>
      </c>
    </row>
    <row r="161" spans="1:16" x14ac:dyDescent="0.35">
      <c r="A161">
        <v>157</v>
      </c>
      <c r="B161" s="61"/>
      <c r="C161" s="61"/>
      <c r="D161" s="62"/>
      <c r="E161" s="63"/>
      <c r="F161" s="64"/>
      <c r="G161" s="6">
        <f t="shared" si="24"/>
        <v>0</v>
      </c>
      <c r="H161" s="4" t="str">
        <f>IF($D161="","",VLOOKUP($D161,選択肢・高騰率!$A$2:$B$3,2))</f>
        <v/>
      </c>
      <c r="I161" s="20" t="str">
        <f t="shared" si="25"/>
        <v/>
      </c>
      <c r="J161" s="20" t="str">
        <f t="shared" si="26"/>
        <v/>
      </c>
      <c r="K161" s="65"/>
      <c r="L161" s="66"/>
      <c r="M161" s="20" t="str">
        <f t="shared" si="20"/>
        <v/>
      </c>
      <c r="N161" s="20" t="str">
        <f t="shared" si="21"/>
        <v/>
      </c>
      <c r="O161" s="20" t="str">
        <f t="shared" si="22"/>
        <v/>
      </c>
      <c r="P161" s="6" t="str">
        <f t="shared" si="23"/>
        <v/>
      </c>
    </row>
    <row r="162" spans="1:16" x14ac:dyDescent="0.35">
      <c r="A162">
        <v>158</v>
      </c>
      <c r="B162" s="61"/>
      <c r="C162" s="61"/>
      <c r="D162" s="62"/>
      <c r="E162" s="63"/>
      <c r="F162" s="64"/>
      <c r="G162" s="6">
        <f t="shared" si="24"/>
        <v>0</v>
      </c>
      <c r="H162" s="4" t="str">
        <f>IF($D162="","",VLOOKUP($D162,選択肢・高騰率!$A$2:$B$3,2))</f>
        <v/>
      </c>
      <c r="I162" s="20" t="str">
        <f t="shared" si="25"/>
        <v/>
      </c>
      <c r="J162" s="20" t="str">
        <f t="shared" si="26"/>
        <v/>
      </c>
      <c r="K162" s="65"/>
      <c r="L162" s="66"/>
      <c r="M162" s="20" t="str">
        <f t="shared" si="20"/>
        <v/>
      </c>
      <c r="N162" s="20" t="str">
        <f t="shared" si="21"/>
        <v/>
      </c>
      <c r="O162" s="20" t="str">
        <f t="shared" si="22"/>
        <v/>
      </c>
      <c r="P162" s="6" t="str">
        <f t="shared" si="23"/>
        <v/>
      </c>
    </row>
    <row r="163" spans="1:16" x14ac:dyDescent="0.35">
      <c r="A163">
        <v>159</v>
      </c>
      <c r="B163" s="61"/>
      <c r="C163" s="61"/>
      <c r="D163" s="62"/>
      <c r="E163" s="63"/>
      <c r="F163" s="64"/>
      <c r="G163" s="6">
        <f t="shared" si="24"/>
        <v>0</v>
      </c>
      <c r="H163" s="4" t="str">
        <f>IF($D163="","",VLOOKUP($D163,選択肢・高騰率!$A$2:$B$3,2))</f>
        <v/>
      </c>
      <c r="I163" s="20" t="str">
        <f t="shared" si="25"/>
        <v/>
      </c>
      <c r="J163" s="20" t="str">
        <f t="shared" si="26"/>
        <v/>
      </c>
      <c r="K163" s="65"/>
      <c r="L163" s="66"/>
      <c r="M163" s="20" t="str">
        <f t="shared" si="20"/>
        <v/>
      </c>
      <c r="N163" s="20" t="str">
        <f t="shared" si="21"/>
        <v/>
      </c>
      <c r="O163" s="20" t="str">
        <f t="shared" si="22"/>
        <v/>
      </c>
      <c r="P163" s="6" t="str">
        <f t="shared" si="23"/>
        <v/>
      </c>
    </row>
    <row r="164" spans="1:16" x14ac:dyDescent="0.35">
      <c r="A164">
        <v>160</v>
      </c>
      <c r="B164" s="61"/>
      <c r="C164" s="61"/>
      <c r="D164" s="62"/>
      <c r="E164" s="63"/>
      <c r="F164" s="64"/>
      <c r="G164" s="6">
        <f t="shared" si="24"/>
        <v>0</v>
      </c>
      <c r="H164" s="4" t="str">
        <f>IF($D164="","",VLOOKUP($D164,選択肢・高騰率!$A$2:$B$3,2))</f>
        <v/>
      </c>
      <c r="I164" s="20" t="str">
        <f t="shared" si="25"/>
        <v/>
      </c>
      <c r="J164" s="20" t="str">
        <f t="shared" si="26"/>
        <v/>
      </c>
      <c r="K164" s="65"/>
      <c r="L164" s="66"/>
      <c r="M164" s="20" t="str">
        <f t="shared" si="20"/>
        <v/>
      </c>
      <c r="N164" s="20" t="str">
        <f t="shared" si="21"/>
        <v/>
      </c>
      <c r="O164" s="20" t="str">
        <f t="shared" si="22"/>
        <v/>
      </c>
      <c r="P164" s="6" t="str">
        <f t="shared" si="23"/>
        <v/>
      </c>
    </row>
    <row r="165" spans="1:16" x14ac:dyDescent="0.35">
      <c r="A165">
        <v>161</v>
      </c>
      <c r="B165" s="61"/>
      <c r="C165" s="61"/>
      <c r="D165" s="62"/>
      <c r="E165" s="63"/>
      <c r="F165" s="64"/>
      <c r="G165" s="6">
        <f t="shared" si="24"/>
        <v>0</v>
      </c>
      <c r="H165" s="4" t="str">
        <f>IF($D165="","",VLOOKUP($D165,選択肢・高騰率!$A$2:$B$3,2))</f>
        <v/>
      </c>
      <c r="I165" s="20" t="str">
        <f t="shared" si="25"/>
        <v/>
      </c>
      <c r="J165" s="20" t="str">
        <f t="shared" si="26"/>
        <v/>
      </c>
      <c r="K165" s="65"/>
      <c r="L165" s="66"/>
      <c r="M165" s="20" t="str">
        <f t="shared" si="20"/>
        <v/>
      </c>
      <c r="N165" s="20" t="str">
        <f t="shared" si="21"/>
        <v/>
      </c>
      <c r="O165" s="20" t="str">
        <f t="shared" si="22"/>
        <v/>
      </c>
      <c r="P165" s="6" t="str">
        <f t="shared" si="23"/>
        <v/>
      </c>
    </row>
    <row r="166" spans="1:16" x14ac:dyDescent="0.35">
      <c r="A166">
        <v>162</v>
      </c>
      <c r="B166" s="61"/>
      <c r="C166" s="61"/>
      <c r="D166" s="62"/>
      <c r="E166" s="63"/>
      <c r="F166" s="64"/>
      <c r="G166" s="6">
        <f t="shared" si="24"/>
        <v>0</v>
      </c>
      <c r="H166" s="4" t="str">
        <f>IF($D166="","",VLOOKUP($D166,選択肢・高騰率!$A$2:$B$3,2))</f>
        <v/>
      </c>
      <c r="I166" s="20" t="str">
        <f t="shared" si="25"/>
        <v/>
      </c>
      <c r="J166" s="20" t="str">
        <f t="shared" si="26"/>
        <v/>
      </c>
      <c r="K166" s="65"/>
      <c r="L166" s="66"/>
      <c r="M166" s="20" t="str">
        <f t="shared" si="20"/>
        <v/>
      </c>
      <c r="N166" s="20" t="str">
        <f t="shared" si="21"/>
        <v/>
      </c>
      <c r="O166" s="20" t="str">
        <f t="shared" si="22"/>
        <v/>
      </c>
      <c r="P166" s="6" t="str">
        <f t="shared" si="23"/>
        <v/>
      </c>
    </row>
    <row r="167" spans="1:16" x14ac:dyDescent="0.35">
      <c r="A167">
        <v>163</v>
      </c>
      <c r="B167" s="61"/>
      <c r="C167" s="61"/>
      <c r="D167" s="62"/>
      <c r="E167" s="63"/>
      <c r="F167" s="64"/>
      <c r="G167" s="6">
        <f t="shared" si="24"/>
        <v>0</v>
      </c>
      <c r="H167" s="4" t="str">
        <f>IF($D167="","",VLOOKUP($D167,選択肢・高騰率!$A$2:$B$3,2))</f>
        <v/>
      </c>
      <c r="I167" s="20" t="str">
        <f t="shared" si="25"/>
        <v/>
      </c>
      <c r="J167" s="20" t="str">
        <f t="shared" si="26"/>
        <v/>
      </c>
      <c r="K167" s="65"/>
      <c r="L167" s="66"/>
      <c r="M167" s="20" t="str">
        <f t="shared" si="20"/>
        <v/>
      </c>
      <c r="N167" s="20" t="str">
        <f t="shared" si="21"/>
        <v/>
      </c>
      <c r="O167" s="20" t="str">
        <f t="shared" si="22"/>
        <v/>
      </c>
      <c r="P167" s="6" t="str">
        <f t="shared" si="23"/>
        <v/>
      </c>
    </row>
    <row r="168" spans="1:16" x14ac:dyDescent="0.35">
      <c r="A168">
        <v>164</v>
      </c>
      <c r="B168" s="61"/>
      <c r="C168" s="61"/>
      <c r="D168" s="62"/>
      <c r="E168" s="63"/>
      <c r="F168" s="64"/>
      <c r="G168" s="6">
        <f t="shared" si="24"/>
        <v>0</v>
      </c>
      <c r="H168" s="4" t="str">
        <f>IF($D168="","",VLOOKUP($D168,選択肢・高騰率!$A$2:$B$3,2))</f>
        <v/>
      </c>
      <c r="I168" s="20" t="str">
        <f t="shared" si="25"/>
        <v/>
      </c>
      <c r="J168" s="20" t="str">
        <f t="shared" si="26"/>
        <v/>
      </c>
      <c r="K168" s="65"/>
      <c r="L168" s="66"/>
      <c r="M168" s="20" t="str">
        <f t="shared" si="20"/>
        <v/>
      </c>
      <c r="N168" s="20" t="str">
        <f t="shared" si="21"/>
        <v/>
      </c>
      <c r="O168" s="20" t="str">
        <f t="shared" si="22"/>
        <v/>
      </c>
      <c r="P168" s="6" t="str">
        <f t="shared" si="23"/>
        <v/>
      </c>
    </row>
    <row r="169" spans="1:16" x14ac:dyDescent="0.35">
      <c r="A169">
        <v>165</v>
      </c>
      <c r="B169" s="61"/>
      <c r="C169" s="61"/>
      <c r="D169" s="62"/>
      <c r="E169" s="63"/>
      <c r="F169" s="64"/>
      <c r="G169" s="6">
        <f t="shared" si="24"/>
        <v>0</v>
      </c>
      <c r="H169" s="4" t="str">
        <f>IF($D169="","",VLOOKUP($D169,選択肢・高騰率!$A$2:$B$3,2))</f>
        <v/>
      </c>
      <c r="I169" s="20" t="str">
        <f t="shared" si="25"/>
        <v/>
      </c>
      <c r="J169" s="20" t="str">
        <f t="shared" si="26"/>
        <v/>
      </c>
      <c r="K169" s="65"/>
      <c r="L169" s="66"/>
      <c r="M169" s="20" t="str">
        <f t="shared" ref="M169:M232" si="27">IF(K169="○",L169-(G169-I169)*0.3,"")</f>
        <v/>
      </c>
      <c r="N169" s="20" t="str">
        <f t="shared" ref="N169:N232" si="28">IF(K169="○",IF(M169&lt;0,0,ROUNDDOWN(M169,0)),"")</f>
        <v/>
      </c>
      <c r="O169" s="20" t="str">
        <f t="shared" ref="O169:O232" si="29">IF(K169="○",IF((J169-N169)&lt;0,0,J169-N169),"")</f>
        <v/>
      </c>
      <c r="P169" s="6" t="str">
        <f t="shared" ref="P169:P232" si="30">IF(K169="○",O169,J169)</f>
        <v/>
      </c>
    </row>
    <row r="170" spans="1:16" x14ac:dyDescent="0.35">
      <c r="A170">
        <v>166</v>
      </c>
      <c r="B170" s="61"/>
      <c r="C170" s="61"/>
      <c r="D170" s="62"/>
      <c r="E170" s="63"/>
      <c r="F170" s="64"/>
      <c r="G170" s="6">
        <f t="shared" si="24"/>
        <v>0</v>
      </c>
      <c r="H170" s="4" t="str">
        <f>IF($D170="","",VLOOKUP($D170,選択肢・高騰率!$A$2:$B$3,2))</f>
        <v/>
      </c>
      <c r="I170" s="20" t="str">
        <f t="shared" si="25"/>
        <v/>
      </c>
      <c r="J170" s="20" t="str">
        <f t="shared" si="26"/>
        <v/>
      </c>
      <c r="K170" s="65"/>
      <c r="L170" s="66"/>
      <c r="M170" s="20" t="str">
        <f t="shared" si="27"/>
        <v/>
      </c>
      <c r="N170" s="20" t="str">
        <f t="shared" si="28"/>
        <v/>
      </c>
      <c r="O170" s="20" t="str">
        <f t="shared" si="29"/>
        <v/>
      </c>
      <c r="P170" s="6" t="str">
        <f t="shared" si="30"/>
        <v/>
      </c>
    </row>
    <row r="171" spans="1:16" x14ac:dyDescent="0.35">
      <c r="A171">
        <v>167</v>
      </c>
      <c r="B171" s="61"/>
      <c r="C171" s="61"/>
      <c r="D171" s="62"/>
      <c r="E171" s="63"/>
      <c r="F171" s="64"/>
      <c r="G171" s="6">
        <f t="shared" si="24"/>
        <v>0</v>
      </c>
      <c r="H171" s="4" t="str">
        <f>IF($D171="","",VLOOKUP($D171,選択肢・高騰率!$A$2:$B$3,2))</f>
        <v/>
      </c>
      <c r="I171" s="20" t="str">
        <f t="shared" si="25"/>
        <v/>
      </c>
      <c r="J171" s="20" t="str">
        <f t="shared" si="26"/>
        <v/>
      </c>
      <c r="K171" s="65"/>
      <c r="L171" s="66"/>
      <c r="M171" s="20" t="str">
        <f t="shared" si="27"/>
        <v/>
      </c>
      <c r="N171" s="20" t="str">
        <f t="shared" si="28"/>
        <v/>
      </c>
      <c r="O171" s="20" t="str">
        <f t="shared" si="29"/>
        <v/>
      </c>
      <c r="P171" s="6" t="str">
        <f t="shared" si="30"/>
        <v/>
      </c>
    </row>
    <row r="172" spans="1:16" x14ac:dyDescent="0.35">
      <c r="A172">
        <v>168</v>
      </c>
      <c r="B172" s="61"/>
      <c r="C172" s="61"/>
      <c r="D172" s="62"/>
      <c r="E172" s="63"/>
      <c r="F172" s="64"/>
      <c r="G172" s="6">
        <f t="shared" si="24"/>
        <v>0</v>
      </c>
      <c r="H172" s="4" t="str">
        <f>IF($D172="","",VLOOKUP($D172,選択肢・高騰率!$A$2:$B$3,2))</f>
        <v/>
      </c>
      <c r="I172" s="20" t="str">
        <f t="shared" si="25"/>
        <v/>
      </c>
      <c r="J172" s="20" t="str">
        <f t="shared" si="26"/>
        <v/>
      </c>
      <c r="K172" s="65"/>
      <c r="L172" s="66"/>
      <c r="M172" s="20" t="str">
        <f t="shared" si="27"/>
        <v/>
      </c>
      <c r="N172" s="20" t="str">
        <f t="shared" si="28"/>
        <v/>
      </c>
      <c r="O172" s="20" t="str">
        <f t="shared" si="29"/>
        <v/>
      </c>
      <c r="P172" s="6" t="str">
        <f t="shared" si="30"/>
        <v/>
      </c>
    </row>
    <row r="173" spans="1:16" x14ac:dyDescent="0.35">
      <c r="A173">
        <v>169</v>
      </c>
      <c r="B173" s="61"/>
      <c r="C173" s="61"/>
      <c r="D173" s="62"/>
      <c r="E173" s="63"/>
      <c r="F173" s="64"/>
      <c r="G173" s="6">
        <f t="shared" si="24"/>
        <v>0</v>
      </c>
      <c r="H173" s="4" t="str">
        <f>IF($D173="","",VLOOKUP($D173,選択肢・高騰率!$A$2:$B$3,2))</f>
        <v/>
      </c>
      <c r="I173" s="20" t="str">
        <f t="shared" si="25"/>
        <v/>
      </c>
      <c r="J173" s="20" t="str">
        <f t="shared" si="26"/>
        <v/>
      </c>
      <c r="K173" s="65"/>
      <c r="L173" s="66"/>
      <c r="M173" s="20" t="str">
        <f t="shared" si="27"/>
        <v/>
      </c>
      <c r="N173" s="20" t="str">
        <f t="shared" si="28"/>
        <v/>
      </c>
      <c r="O173" s="20" t="str">
        <f t="shared" si="29"/>
        <v/>
      </c>
      <c r="P173" s="6" t="str">
        <f t="shared" si="30"/>
        <v/>
      </c>
    </row>
    <row r="174" spans="1:16" x14ac:dyDescent="0.35">
      <c r="A174">
        <v>170</v>
      </c>
      <c r="B174" s="61"/>
      <c r="C174" s="61"/>
      <c r="D174" s="62"/>
      <c r="E174" s="63"/>
      <c r="F174" s="64"/>
      <c r="G174" s="6">
        <f t="shared" si="24"/>
        <v>0</v>
      </c>
      <c r="H174" s="4" t="str">
        <f>IF($D174="","",VLOOKUP($D174,選択肢・高騰率!$A$2:$B$3,2))</f>
        <v/>
      </c>
      <c r="I174" s="20" t="str">
        <f t="shared" si="25"/>
        <v/>
      </c>
      <c r="J174" s="20" t="str">
        <f t="shared" si="26"/>
        <v/>
      </c>
      <c r="K174" s="65"/>
      <c r="L174" s="66"/>
      <c r="M174" s="20" t="str">
        <f t="shared" si="27"/>
        <v/>
      </c>
      <c r="N174" s="20" t="str">
        <f t="shared" si="28"/>
        <v/>
      </c>
      <c r="O174" s="20" t="str">
        <f t="shared" si="29"/>
        <v/>
      </c>
      <c r="P174" s="6" t="str">
        <f t="shared" si="30"/>
        <v/>
      </c>
    </row>
    <row r="175" spans="1:16" x14ac:dyDescent="0.35">
      <c r="A175">
        <v>171</v>
      </c>
      <c r="B175" s="61"/>
      <c r="C175" s="61"/>
      <c r="D175" s="62"/>
      <c r="E175" s="63"/>
      <c r="F175" s="64"/>
      <c r="G175" s="6">
        <f t="shared" si="24"/>
        <v>0</v>
      </c>
      <c r="H175" s="4" t="str">
        <f>IF($D175="","",VLOOKUP($D175,選択肢・高騰率!$A$2:$B$3,2))</f>
        <v/>
      </c>
      <c r="I175" s="20" t="str">
        <f t="shared" si="25"/>
        <v/>
      </c>
      <c r="J175" s="20" t="str">
        <f t="shared" si="26"/>
        <v/>
      </c>
      <c r="K175" s="65"/>
      <c r="L175" s="66"/>
      <c r="M175" s="20" t="str">
        <f t="shared" si="27"/>
        <v/>
      </c>
      <c r="N175" s="20" t="str">
        <f t="shared" si="28"/>
        <v/>
      </c>
      <c r="O175" s="20" t="str">
        <f t="shared" si="29"/>
        <v/>
      </c>
      <c r="P175" s="6" t="str">
        <f t="shared" si="30"/>
        <v/>
      </c>
    </row>
    <row r="176" spans="1:16" x14ac:dyDescent="0.35">
      <c r="A176">
        <v>172</v>
      </c>
      <c r="B176" s="61"/>
      <c r="C176" s="61"/>
      <c r="D176" s="62"/>
      <c r="E176" s="63"/>
      <c r="F176" s="64"/>
      <c r="G176" s="6">
        <f t="shared" si="24"/>
        <v>0</v>
      </c>
      <c r="H176" s="4" t="str">
        <f>IF($D176="","",VLOOKUP($D176,選択肢・高騰率!$A$2:$B$3,2))</f>
        <v/>
      </c>
      <c r="I176" s="20" t="str">
        <f t="shared" si="25"/>
        <v/>
      </c>
      <c r="J176" s="20" t="str">
        <f t="shared" si="26"/>
        <v/>
      </c>
      <c r="K176" s="65"/>
      <c r="L176" s="66"/>
      <c r="M176" s="20" t="str">
        <f t="shared" si="27"/>
        <v/>
      </c>
      <c r="N176" s="20" t="str">
        <f t="shared" si="28"/>
        <v/>
      </c>
      <c r="O176" s="20" t="str">
        <f t="shared" si="29"/>
        <v/>
      </c>
      <c r="P176" s="6" t="str">
        <f t="shared" si="30"/>
        <v/>
      </c>
    </row>
    <row r="177" spans="1:16" x14ac:dyDescent="0.35">
      <c r="A177">
        <v>173</v>
      </c>
      <c r="B177" s="61"/>
      <c r="C177" s="61"/>
      <c r="D177" s="62"/>
      <c r="E177" s="63"/>
      <c r="F177" s="64"/>
      <c r="G177" s="6">
        <f t="shared" si="24"/>
        <v>0</v>
      </c>
      <c r="H177" s="4" t="str">
        <f>IF($D177="","",VLOOKUP($D177,選択肢・高騰率!$A$2:$B$3,2))</f>
        <v/>
      </c>
      <c r="I177" s="20" t="str">
        <f t="shared" si="25"/>
        <v/>
      </c>
      <c r="J177" s="20" t="str">
        <f t="shared" si="26"/>
        <v/>
      </c>
      <c r="K177" s="65"/>
      <c r="L177" s="66"/>
      <c r="M177" s="20" t="str">
        <f t="shared" si="27"/>
        <v/>
      </c>
      <c r="N177" s="20" t="str">
        <f t="shared" si="28"/>
        <v/>
      </c>
      <c r="O177" s="20" t="str">
        <f t="shared" si="29"/>
        <v/>
      </c>
      <c r="P177" s="6" t="str">
        <f t="shared" si="30"/>
        <v/>
      </c>
    </row>
    <row r="178" spans="1:16" x14ac:dyDescent="0.35">
      <c r="A178">
        <v>174</v>
      </c>
      <c r="B178" s="61"/>
      <c r="C178" s="61"/>
      <c r="D178" s="62"/>
      <c r="E178" s="63"/>
      <c r="F178" s="64"/>
      <c r="G178" s="6">
        <f t="shared" si="24"/>
        <v>0</v>
      </c>
      <c r="H178" s="4" t="str">
        <f>IF($D178="","",VLOOKUP($D178,選択肢・高騰率!$A$2:$B$3,2))</f>
        <v/>
      </c>
      <c r="I178" s="20" t="str">
        <f t="shared" si="25"/>
        <v/>
      </c>
      <c r="J178" s="20" t="str">
        <f t="shared" si="26"/>
        <v/>
      </c>
      <c r="K178" s="65"/>
      <c r="L178" s="66"/>
      <c r="M178" s="20" t="str">
        <f t="shared" si="27"/>
        <v/>
      </c>
      <c r="N178" s="20" t="str">
        <f t="shared" si="28"/>
        <v/>
      </c>
      <c r="O178" s="20" t="str">
        <f t="shared" si="29"/>
        <v/>
      </c>
      <c r="P178" s="6" t="str">
        <f t="shared" si="30"/>
        <v/>
      </c>
    </row>
    <row r="179" spans="1:16" x14ac:dyDescent="0.35">
      <c r="A179">
        <v>175</v>
      </c>
      <c r="B179" s="61"/>
      <c r="C179" s="61"/>
      <c r="D179" s="62"/>
      <c r="E179" s="63"/>
      <c r="F179" s="64"/>
      <c r="G179" s="6">
        <f t="shared" si="24"/>
        <v>0</v>
      </c>
      <c r="H179" s="4" t="str">
        <f>IF($D179="","",VLOOKUP($D179,選択肢・高騰率!$A$2:$B$3,2))</f>
        <v/>
      </c>
      <c r="I179" s="20" t="str">
        <f t="shared" si="25"/>
        <v/>
      </c>
      <c r="J179" s="20" t="str">
        <f t="shared" si="26"/>
        <v/>
      </c>
      <c r="K179" s="65"/>
      <c r="L179" s="66"/>
      <c r="M179" s="20" t="str">
        <f t="shared" si="27"/>
        <v/>
      </c>
      <c r="N179" s="20" t="str">
        <f t="shared" si="28"/>
        <v/>
      </c>
      <c r="O179" s="20" t="str">
        <f t="shared" si="29"/>
        <v/>
      </c>
      <c r="P179" s="6" t="str">
        <f t="shared" si="30"/>
        <v/>
      </c>
    </row>
    <row r="180" spans="1:16" x14ac:dyDescent="0.35">
      <c r="A180">
        <v>176</v>
      </c>
      <c r="B180" s="61"/>
      <c r="C180" s="61"/>
      <c r="D180" s="62"/>
      <c r="E180" s="63"/>
      <c r="F180" s="64"/>
      <c r="G180" s="6">
        <f t="shared" si="24"/>
        <v>0</v>
      </c>
      <c r="H180" s="4" t="str">
        <f>IF($D180="","",VLOOKUP($D180,選択肢・高騰率!$A$2:$B$3,2))</f>
        <v/>
      </c>
      <c r="I180" s="20" t="str">
        <f t="shared" si="25"/>
        <v/>
      </c>
      <c r="J180" s="20" t="str">
        <f t="shared" si="26"/>
        <v/>
      </c>
      <c r="K180" s="65"/>
      <c r="L180" s="66"/>
      <c r="M180" s="20" t="str">
        <f t="shared" si="27"/>
        <v/>
      </c>
      <c r="N180" s="20" t="str">
        <f t="shared" si="28"/>
        <v/>
      </c>
      <c r="O180" s="20" t="str">
        <f t="shared" si="29"/>
        <v/>
      </c>
      <c r="P180" s="6" t="str">
        <f t="shared" si="30"/>
        <v/>
      </c>
    </row>
    <row r="181" spans="1:16" x14ac:dyDescent="0.35">
      <c r="A181">
        <v>177</v>
      </c>
      <c r="B181" s="61"/>
      <c r="C181" s="61"/>
      <c r="D181" s="62"/>
      <c r="E181" s="63"/>
      <c r="F181" s="64"/>
      <c r="G181" s="6">
        <f t="shared" si="24"/>
        <v>0</v>
      </c>
      <c r="H181" s="4" t="str">
        <f>IF($D181="","",VLOOKUP($D181,選択肢・高騰率!$A$2:$B$3,2))</f>
        <v/>
      </c>
      <c r="I181" s="20" t="str">
        <f t="shared" si="25"/>
        <v/>
      </c>
      <c r="J181" s="20" t="str">
        <f t="shared" si="26"/>
        <v/>
      </c>
      <c r="K181" s="65"/>
      <c r="L181" s="66"/>
      <c r="M181" s="20" t="str">
        <f t="shared" si="27"/>
        <v/>
      </c>
      <c r="N181" s="20" t="str">
        <f t="shared" si="28"/>
        <v/>
      </c>
      <c r="O181" s="20" t="str">
        <f t="shared" si="29"/>
        <v/>
      </c>
      <c r="P181" s="6" t="str">
        <f t="shared" si="30"/>
        <v/>
      </c>
    </row>
    <row r="182" spans="1:16" x14ac:dyDescent="0.35">
      <c r="A182">
        <v>178</v>
      </c>
      <c r="B182" s="61"/>
      <c r="C182" s="61"/>
      <c r="D182" s="62"/>
      <c r="E182" s="63"/>
      <c r="F182" s="64"/>
      <c r="G182" s="6">
        <f t="shared" si="24"/>
        <v>0</v>
      </c>
      <c r="H182" s="4" t="str">
        <f>IF($D182="","",VLOOKUP($D182,選択肢・高騰率!$A$2:$B$3,2))</f>
        <v/>
      </c>
      <c r="I182" s="20" t="str">
        <f t="shared" si="25"/>
        <v/>
      </c>
      <c r="J182" s="20" t="str">
        <f t="shared" si="26"/>
        <v/>
      </c>
      <c r="K182" s="65"/>
      <c r="L182" s="66"/>
      <c r="M182" s="20" t="str">
        <f t="shared" si="27"/>
        <v/>
      </c>
      <c r="N182" s="20" t="str">
        <f t="shared" si="28"/>
        <v/>
      </c>
      <c r="O182" s="20" t="str">
        <f t="shared" si="29"/>
        <v/>
      </c>
      <c r="P182" s="6" t="str">
        <f t="shared" si="30"/>
        <v/>
      </c>
    </row>
    <row r="183" spans="1:16" x14ac:dyDescent="0.35">
      <c r="A183">
        <v>179</v>
      </c>
      <c r="B183" s="61"/>
      <c r="C183" s="61"/>
      <c r="D183" s="62"/>
      <c r="E183" s="63"/>
      <c r="F183" s="64"/>
      <c r="G183" s="6">
        <f t="shared" si="24"/>
        <v>0</v>
      </c>
      <c r="H183" s="4" t="str">
        <f>IF($D183="","",VLOOKUP($D183,選択肢・高騰率!$A$2:$B$3,2))</f>
        <v/>
      </c>
      <c r="I183" s="20" t="str">
        <f t="shared" si="25"/>
        <v/>
      </c>
      <c r="J183" s="20" t="str">
        <f t="shared" si="26"/>
        <v/>
      </c>
      <c r="K183" s="65"/>
      <c r="L183" s="66"/>
      <c r="M183" s="20" t="str">
        <f t="shared" si="27"/>
        <v/>
      </c>
      <c r="N183" s="20" t="str">
        <f t="shared" si="28"/>
        <v/>
      </c>
      <c r="O183" s="20" t="str">
        <f t="shared" si="29"/>
        <v/>
      </c>
      <c r="P183" s="6" t="str">
        <f t="shared" si="30"/>
        <v/>
      </c>
    </row>
    <row r="184" spans="1:16" x14ac:dyDescent="0.35">
      <c r="A184">
        <v>180</v>
      </c>
      <c r="B184" s="61"/>
      <c r="C184" s="61"/>
      <c r="D184" s="62"/>
      <c r="E184" s="63"/>
      <c r="F184" s="64"/>
      <c r="G184" s="6">
        <f t="shared" si="24"/>
        <v>0</v>
      </c>
      <c r="H184" s="4" t="str">
        <f>IF($D184="","",VLOOKUP($D184,選択肢・高騰率!$A$2:$B$3,2))</f>
        <v/>
      </c>
      <c r="I184" s="20" t="str">
        <f t="shared" si="25"/>
        <v/>
      </c>
      <c r="J184" s="20" t="str">
        <f t="shared" si="26"/>
        <v/>
      </c>
      <c r="K184" s="65"/>
      <c r="L184" s="66"/>
      <c r="M184" s="20" t="str">
        <f t="shared" si="27"/>
        <v/>
      </c>
      <c r="N184" s="20" t="str">
        <f t="shared" si="28"/>
        <v/>
      </c>
      <c r="O184" s="20" t="str">
        <f t="shared" si="29"/>
        <v/>
      </c>
      <c r="P184" s="6" t="str">
        <f t="shared" si="30"/>
        <v/>
      </c>
    </row>
    <row r="185" spans="1:16" x14ac:dyDescent="0.35">
      <c r="A185">
        <v>181</v>
      </c>
      <c r="B185" s="61"/>
      <c r="C185" s="61"/>
      <c r="D185" s="62"/>
      <c r="E185" s="63"/>
      <c r="F185" s="64"/>
      <c r="G185" s="6">
        <f t="shared" si="24"/>
        <v>0</v>
      </c>
      <c r="H185" s="4" t="str">
        <f>IF($D185="","",VLOOKUP($D185,選択肢・高騰率!$A$2:$B$3,2))</f>
        <v/>
      </c>
      <c r="I185" s="20" t="str">
        <f t="shared" si="25"/>
        <v/>
      </c>
      <c r="J185" s="20" t="str">
        <f t="shared" si="26"/>
        <v/>
      </c>
      <c r="K185" s="65"/>
      <c r="L185" s="66"/>
      <c r="M185" s="20" t="str">
        <f t="shared" si="27"/>
        <v/>
      </c>
      <c r="N185" s="20" t="str">
        <f t="shared" si="28"/>
        <v/>
      </c>
      <c r="O185" s="20" t="str">
        <f t="shared" si="29"/>
        <v/>
      </c>
      <c r="P185" s="6" t="str">
        <f t="shared" si="30"/>
        <v/>
      </c>
    </row>
    <row r="186" spans="1:16" x14ac:dyDescent="0.35">
      <c r="A186">
        <v>182</v>
      </c>
      <c r="B186" s="61"/>
      <c r="C186" s="61"/>
      <c r="D186" s="62"/>
      <c r="E186" s="63"/>
      <c r="F186" s="64"/>
      <c r="G186" s="6">
        <f t="shared" si="24"/>
        <v>0</v>
      </c>
      <c r="H186" s="4" t="str">
        <f>IF($D186="","",VLOOKUP($D186,選択肢・高騰率!$A$2:$B$3,2))</f>
        <v/>
      </c>
      <c r="I186" s="20" t="str">
        <f t="shared" si="25"/>
        <v/>
      </c>
      <c r="J186" s="20" t="str">
        <f t="shared" si="26"/>
        <v/>
      </c>
      <c r="K186" s="65"/>
      <c r="L186" s="66"/>
      <c r="M186" s="20" t="str">
        <f t="shared" si="27"/>
        <v/>
      </c>
      <c r="N186" s="20" t="str">
        <f t="shared" si="28"/>
        <v/>
      </c>
      <c r="O186" s="20" t="str">
        <f t="shared" si="29"/>
        <v/>
      </c>
      <c r="P186" s="6" t="str">
        <f t="shared" si="30"/>
        <v/>
      </c>
    </row>
    <row r="187" spans="1:16" x14ac:dyDescent="0.35">
      <c r="A187">
        <v>183</v>
      </c>
      <c r="B187" s="61"/>
      <c r="C187" s="61"/>
      <c r="D187" s="62"/>
      <c r="E187" s="63"/>
      <c r="F187" s="64"/>
      <c r="G187" s="6">
        <f t="shared" si="24"/>
        <v>0</v>
      </c>
      <c r="H187" s="4" t="str">
        <f>IF($D187="","",VLOOKUP($D187,選択肢・高騰率!$A$2:$B$3,2))</f>
        <v/>
      </c>
      <c r="I187" s="20" t="str">
        <f t="shared" si="25"/>
        <v/>
      </c>
      <c r="J187" s="20" t="str">
        <f t="shared" si="26"/>
        <v/>
      </c>
      <c r="K187" s="65"/>
      <c r="L187" s="66"/>
      <c r="M187" s="20" t="str">
        <f t="shared" si="27"/>
        <v/>
      </c>
      <c r="N187" s="20" t="str">
        <f t="shared" si="28"/>
        <v/>
      </c>
      <c r="O187" s="20" t="str">
        <f t="shared" si="29"/>
        <v/>
      </c>
      <c r="P187" s="6" t="str">
        <f t="shared" si="30"/>
        <v/>
      </c>
    </row>
    <row r="188" spans="1:16" x14ac:dyDescent="0.35">
      <c r="A188">
        <v>184</v>
      </c>
      <c r="B188" s="61"/>
      <c r="C188" s="61"/>
      <c r="D188" s="62"/>
      <c r="E188" s="63"/>
      <c r="F188" s="64"/>
      <c r="G188" s="6">
        <f t="shared" si="24"/>
        <v>0</v>
      </c>
      <c r="H188" s="4" t="str">
        <f>IF($D188="","",VLOOKUP($D188,選択肢・高騰率!$A$2:$B$3,2))</f>
        <v/>
      </c>
      <c r="I188" s="20" t="str">
        <f t="shared" si="25"/>
        <v/>
      </c>
      <c r="J188" s="20" t="str">
        <f t="shared" si="26"/>
        <v/>
      </c>
      <c r="K188" s="65"/>
      <c r="L188" s="66"/>
      <c r="M188" s="20" t="str">
        <f t="shared" si="27"/>
        <v/>
      </c>
      <c r="N188" s="20" t="str">
        <f t="shared" si="28"/>
        <v/>
      </c>
      <c r="O188" s="20" t="str">
        <f t="shared" si="29"/>
        <v/>
      </c>
      <c r="P188" s="6" t="str">
        <f t="shared" si="30"/>
        <v/>
      </c>
    </row>
    <row r="189" spans="1:16" x14ac:dyDescent="0.35">
      <c r="A189">
        <v>185</v>
      </c>
      <c r="B189" s="61"/>
      <c r="C189" s="61"/>
      <c r="D189" s="62"/>
      <c r="E189" s="63"/>
      <c r="F189" s="64"/>
      <c r="G189" s="6">
        <f t="shared" si="24"/>
        <v>0</v>
      </c>
      <c r="H189" s="4" t="str">
        <f>IF($D189="","",VLOOKUP($D189,選択肢・高騰率!$A$2:$B$3,2))</f>
        <v/>
      </c>
      <c r="I189" s="20" t="str">
        <f t="shared" si="25"/>
        <v/>
      </c>
      <c r="J189" s="20" t="str">
        <f t="shared" si="26"/>
        <v/>
      </c>
      <c r="K189" s="65"/>
      <c r="L189" s="66"/>
      <c r="M189" s="20" t="str">
        <f t="shared" si="27"/>
        <v/>
      </c>
      <c r="N189" s="20" t="str">
        <f t="shared" si="28"/>
        <v/>
      </c>
      <c r="O189" s="20" t="str">
        <f t="shared" si="29"/>
        <v/>
      </c>
      <c r="P189" s="6" t="str">
        <f t="shared" si="30"/>
        <v/>
      </c>
    </row>
    <row r="190" spans="1:16" x14ac:dyDescent="0.35">
      <c r="A190">
        <v>186</v>
      </c>
      <c r="B190" s="61"/>
      <c r="C190" s="61"/>
      <c r="D190" s="62"/>
      <c r="E190" s="63"/>
      <c r="F190" s="64"/>
      <c r="G190" s="6">
        <f t="shared" si="24"/>
        <v>0</v>
      </c>
      <c r="H190" s="4" t="str">
        <f>IF($D190="","",VLOOKUP($D190,選択肢・高騰率!$A$2:$B$3,2))</f>
        <v/>
      </c>
      <c r="I190" s="20" t="str">
        <f t="shared" si="25"/>
        <v/>
      </c>
      <c r="J190" s="20" t="str">
        <f t="shared" si="26"/>
        <v/>
      </c>
      <c r="K190" s="65"/>
      <c r="L190" s="66"/>
      <c r="M190" s="20" t="str">
        <f t="shared" si="27"/>
        <v/>
      </c>
      <c r="N190" s="20" t="str">
        <f t="shared" si="28"/>
        <v/>
      </c>
      <c r="O190" s="20" t="str">
        <f t="shared" si="29"/>
        <v/>
      </c>
      <c r="P190" s="6" t="str">
        <f t="shared" si="30"/>
        <v/>
      </c>
    </row>
    <row r="191" spans="1:16" x14ac:dyDescent="0.35">
      <c r="A191">
        <v>187</v>
      </c>
      <c r="B191" s="61"/>
      <c r="C191" s="61"/>
      <c r="D191" s="62"/>
      <c r="E191" s="63"/>
      <c r="F191" s="64"/>
      <c r="G191" s="6">
        <f t="shared" si="24"/>
        <v>0</v>
      </c>
      <c r="H191" s="4" t="str">
        <f>IF($D191="","",VLOOKUP($D191,選択肢・高騰率!$A$2:$B$3,2))</f>
        <v/>
      </c>
      <c r="I191" s="20" t="str">
        <f t="shared" si="25"/>
        <v/>
      </c>
      <c r="J191" s="20" t="str">
        <f t="shared" si="26"/>
        <v/>
      </c>
      <c r="K191" s="65"/>
      <c r="L191" s="66"/>
      <c r="M191" s="20" t="str">
        <f t="shared" si="27"/>
        <v/>
      </c>
      <c r="N191" s="20" t="str">
        <f t="shared" si="28"/>
        <v/>
      </c>
      <c r="O191" s="20" t="str">
        <f t="shared" si="29"/>
        <v/>
      </c>
      <c r="P191" s="6" t="str">
        <f t="shared" si="30"/>
        <v/>
      </c>
    </row>
    <row r="192" spans="1:16" x14ac:dyDescent="0.35">
      <c r="A192">
        <v>188</v>
      </c>
      <c r="B192" s="61"/>
      <c r="C192" s="61"/>
      <c r="D192" s="62"/>
      <c r="E192" s="63"/>
      <c r="F192" s="64"/>
      <c r="G192" s="6">
        <f t="shared" si="24"/>
        <v>0</v>
      </c>
      <c r="H192" s="4" t="str">
        <f>IF($D192="","",VLOOKUP($D192,選択肢・高騰率!$A$2:$B$3,2))</f>
        <v/>
      </c>
      <c r="I192" s="20" t="str">
        <f t="shared" si="25"/>
        <v/>
      </c>
      <c r="J192" s="20" t="str">
        <f t="shared" si="26"/>
        <v/>
      </c>
      <c r="K192" s="65"/>
      <c r="L192" s="66"/>
      <c r="M192" s="20" t="str">
        <f t="shared" si="27"/>
        <v/>
      </c>
      <c r="N192" s="20" t="str">
        <f t="shared" si="28"/>
        <v/>
      </c>
      <c r="O192" s="20" t="str">
        <f t="shared" si="29"/>
        <v/>
      </c>
      <c r="P192" s="6" t="str">
        <f t="shared" si="30"/>
        <v/>
      </c>
    </row>
    <row r="193" spans="1:16" x14ac:dyDescent="0.35">
      <c r="A193">
        <v>189</v>
      </c>
      <c r="B193" s="61"/>
      <c r="C193" s="61"/>
      <c r="D193" s="62"/>
      <c r="E193" s="63"/>
      <c r="F193" s="64"/>
      <c r="G193" s="6">
        <f t="shared" si="24"/>
        <v>0</v>
      </c>
      <c r="H193" s="4" t="str">
        <f>IF($D193="","",VLOOKUP($D193,選択肢・高騰率!$A$2:$B$3,2))</f>
        <v/>
      </c>
      <c r="I193" s="20" t="str">
        <f t="shared" si="25"/>
        <v/>
      </c>
      <c r="J193" s="20" t="str">
        <f t="shared" si="26"/>
        <v/>
      </c>
      <c r="K193" s="65"/>
      <c r="L193" s="66"/>
      <c r="M193" s="20" t="str">
        <f t="shared" si="27"/>
        <v/>
      </c>
      <c r="N193" s="20" t="str">
        <f t="shared" si="28"/>
        <v/>
      </c>
      <c r="O193" s="20" t="str">
        <f t="shared" si="29"/>
        <v/>
      </c>
      <c r="P193" s="6" t="str">
        <f t="shared" si="30"/>
        <v/>
      </c>
    </row>
    <row r="194" spans="1:16" x14ac:dyDescent="0.35">
      <c r="A194">
        <v>190</v>
      </c>
      <c r="B194" s="61"/>
      <c r="C194" s="61"/>
      <c r="D194" s="62"/>
      <c r="E194" s="63"/>
      <c r="F194" s="64"/>
      <c r="G194" s="6">
        <f t="shared" si="24"/>
        <v>0</v>
      </c>
      <c r="H194" s="4" t="str">
        <f>IF($D194="","",VLOOKUP($D194,選択肢・高騰率!$A$2:$B$3,2))</f>
        <v/>
      </c>
      <c r="I194" s="20" t="str">
        <f t="shared" si="25"/>
        <v/>
      </c>
      <c r="J194" s="20" t="str">
        <f t="shared" si="26"/>
        <v/>
      </c>
      <c r="K194" s="65"/>
      <c r="L194" s="66"/>
      <c r="M194" s="20" t="str">
        <f t="shared" si="27"/>
        <v/>
      </c>
      <c r="N194" s="20" t="str">
        <f t="shared" si="28"/>
        <v/>
      </c>
      <c r="O194" s="20" t="str">
        <f t="shared" si="29"/>
        <v/>
      </c>
      <c r="P194" s="6" t="str">
        <f t="shared" si="30"/>
        <v/>
      </c>
    </row>
    <row r="195" spans="1:16" x14ac:dyDescent="0.35">
      <c r="A195">
        <v>191</v>
      </c>
      <c r="B195" s="61"/>
      <c r="C195" s="61"/>
      <c r="D195" s="62"/>
      <c r="E195" s="63"/>
      <c r="F195" s="64"/>
      <c r="G195" s="6">
        <f t="shared" si="24"/>
        <v>0</v>
      </c>
      <c r="H195" s="4" t="str">
        <f>IF($D195="","",VLOOKUP($D195,選択肢・高騰率!$A$2:$B$3,2))</f>
        <v/>
      </c>
      <c r="I195" s="20" t="str">
        <f t="shared" si="25"/>
        <v/>
      </c>
      <c r="J195" s="20" t="str">
        <f t="shared" si="26"/>
        <v/>
      </c>
      <c r="K195" s="65"/>
      <c r="L195" s="66"/>
      <c r="M195" s="20" t="str">
        <f t="shared" si="27"/>
        <v/>
      </c>
      <c r="N195" s="20" t="str">
        <f t="shared" si="28"/>
        <v/>
      </c>
      <c r="O195" s="20" t="str">
        <f t="shared" si="29"/>
        <v/>
      </c>
      <c r="P195" s="6" t="str">
        <f t="shared" si="30"/>
        <v/>
      </c>
    </row>
    <row r="196" spans="1:16" x14ac:dyDescent="0.35">
      <c r="A196">
        <v>192</v>
      </c>
      <c r="B196" s="61"/>
      <c r="C196" s="61"/>
      <c r="D196" s="62"/>
      <c r="E196" s="63"/>
      <c r="F196" s="64"/>
      <c r="G196" s="6">
        <f t="shared" si="24"/>
        <v>0</v>
      </c>
      <c r="H196" s="4" t="str">
        <f>IF($D196="","",VLOOKUP($D196,選択肢・高騰率!$A$2:$B$3,2))</f>
        <v/>
      </c>
      <c r="I196" s="20" t="str">
        <f t="shared" si="25"/>
        <v/>
      </c>
      <c r="J196" s="20" t="str">
        <f t="shared" si="26"/>
        <v/>
      </c>
      <c r="K196" s="65"/>
      <c r="L196" s="66"/>
      <c r="M196" s="20" t="str">
        <f t="shared" si="27"/>
        <v/>
      </c>
      <c r="N196" s="20" t="str">
        <f t="shared" si="28"/>
        <v/>
      </c>
      <c r="O196" s="20" t="str">
        <f t="shared" si="29"/>
        <v/>
      </c>
      <c r="P196" s="6" t="str">
        <f t="shared" si="30"/>
        <v/>
      </c>
    </row>
    <row r="197" spans="1:16" x14ac:dyDescent="0.35">
      <c r="A197">
        <v>193</v>
      </c>
      <c r="B197" s="61"/>
      <c r="C197" s="61"/>
      <c r="D197" s="62"/>
      <c r="E197" s="63"/>
      <c r="F197" s="64"/>
      <c r="G197" s="6">
        <f t="shared" si="24"/>
        <v>0</v>
      </c>
      <c r="H197" s="4" t="str">
        <f>IF($D197="","",VLOOKUP($D197,選択肢・高騰率!$A$2:$B$3,2))</f>
        <v/>
      </c>
      <c r="I197" s="20" t="str">
        <f t="shared" si="25"/>
        <v/>
      </c>
      <c r="J197" s="20" t="str">
        <f t="shared" si="26"/>
        <v/>
      </c>
      <c r="K197" s="65"/>
      <c r="L197" s="66"/>
      <c r="M197" s="20" t="str">
        <f t="shared" si="27"/>
        <v/>
      </c>
      <c r="N197" s="20" t="str">
        <f t="shared" si="28"/>
        <v/>
      </c>
      <c r="O197" s="20" t="str">
        <f t="shared" si="29"/>
        <v/>
      </c>
      <c r="P197" s="6" t="str">
        <f t="shared" si="30"/>
        <v/>
      </c>
    </row>
    <row r="198" spans="1:16" x14ac:dyDescent="0.35">
      <c r="A198">
        <v>194</v>
      </c>
      <c r="B198" s="61"/>
      <c r="C198" s="61"/>
      <c r="D198" s="62"/>
      <c r="E198" s="63"/>
      <c r="F198" s="64"/>
      <c r="G198" s="6">
        <f t="shared" ref="G198:G254" si="31">IF($F198="内税",$E198*100/110,$E198)</f>
        <v>0</v>
      </c>
      <c r="H198" s="4" t="str">
        <f>IF($D198="","",VLOOKUP($D198,選択肢・高騰率!$A$2:$B$3,2))</f>
        <v/>
      </c>
      <c r="I198" s="20" t="str">
        <f t="shared" ref="I198:I254" si="32">IF($E198,$G198/$H198/0.9,"")</f>
        <v/>
      </c>
      <c r="J198" s="20" t="str">
        <f t="shared" ref="J198:J254" si="33">IF($E198,ROUNDDOWN(($G198-$I198)*0.7,0),"")</f>
        <v/>
      </c>
      <c r="K198" s="65"/>
      <c r="L198" s="66"/>
      <c r="M198" s="20" t="str">
        <f t="shared" si="27"/>
        <v/>
      </c>
      <c r="N198" s="20" t="str">
        <f t="shared" si="28"/>
        <v/>
      </c>
      <c r="O198" s="20" t="str">
        <f t="shared" si="29"/>
        <v/>
      </c>
      <c r="P198" s="6" t="str">
        <f t="shared" si="30"/>
        <v/>
      </c>
    </row>
    <row r="199" spans="1:16" x14ac:dyDescent="0.35">
      <c r="A199">
        <v>195</v>
      </c>
      <c r="B199" s="61"/>
      <c r="C199" s="61"/>
      <c r="D199" s="62"/>
      <c r="E199" s="63"/>
      <c r="F199" s="64"/>
      <c r="G199" s="6">
        <f t="shared" si="31"/>
        <v>0</v>
      </c>
      <c r="H199" s="4" t="str">
        <f>IF($D199="","",VLOOKUP($D199,選択肢・高騰率!$A$2:$B$3,2))</f>
        <v/>
      </c>
      <c r="I199" s="20" t="str">
        <f t="shared" si="32"/>
        <v/>
      </c>
      <c r="J199" s="20" t="str">
        <f t="shared" si="33"/>
        <v/>
      </c>
      <c r="K199" s="65"/>
      <c r="L199" s="66"/>
      <c r="M199" s="20" t="str">
        <f t="shared" si="27"/>
        <v/>
      </c>
      <c r="N199" s="20" t="str">
        <f t="shared" si="28"/>
        <v/>
      </c>
      <c r="O199" s="20" t="str">
        <f t="shared" si="29"/>
        <v/>
      </c>
      <c r="P199" s="6" t="str">
        <f t="shared" si="30"/>
        <v/>
      </c>
    </row>
    <row r="200" spans="1:16" x14ac:dyDescent="0.35">
      <c r="A200">
        <v>196</v>
      </c>
      <c r="B200" s="61"/>
      <c r="C200" s="61"/>
      <c r="D200" s="62"/>
      <c r="E200" s="63"/>
      <c r="F200" s="64"/>
      <c r="G200" s="6">
        <f t="shared" si="31"/>
        <v>0</v>
      </c>
      <c r="H200" s="4" t="str">
        <f>IF($D200="","",VLOOKUP($D200,選択肢・高騰率!$A$2:$B$3,2))</f>
        <v/>
      </c>
      <c r="I200" s="20" t="str">
        <f t="shared" si="32"/>
        <v/>
      </c>
      <c r="J200" s="20" t="str">
        <f t="shared" si="33"/>
        <v/>
      </c>
      <c r="K200" s="65"/>
      <c r="L200" s="66"/>
      <c r="M200" s="20" t="str">
        <f t="shared" si="27"/>
        <v/>
      </c>
      <c r="N200" s="20" t="str">
        <f t="shared" si="28"/>
        <v/>
      </c>
      <c r="O200" s="20" t="str">
        <f t="shared" si="29"/>
        <v/>
      </c>
      <c r="P200" s="6" t="str">
        <f t="shared" si="30"/>
        <v/>
      </c>
    </row>
    <row r="201" spans="1:16" x14ac:dyDescent="0.35">
      <c r="A201">
        <v>197</v>
      </c>
      <c r="B201" s="61"/>
      <c r="C201" s="61"/>
      <c r="D201" s="62"/>
      <c r="E201" s="63"/>
      <c r="F201" s="64"/>
      <c r="G201" s="6">
        <f t="shared" si="31"/>
        <v>0</v>
      </c>
      <c r="H201" s="4" t="str">
        <f>IF($D201="","",VLOOKUP($D201,選択肢・高騰率!$A$2:$B$3,2))</f>
        <v/>
      </c>
      <c r="I201" s="20" t="str">
        <f t="shared" si="32"/>
        <v/>
      </c>
      <c r="J201" s="20" t="str">
        <f t="shared" si="33"/>
        <v/>
      </c>
      <c r="K201" s="65"/>
      <c r="L201" s="66"/>
      <c r="M201" s="20" t="str">
        <f t="shared" si="27"/>
        <v/>
      </c>
      <c r="N201" s="20" t="str">
        <f t="shared" si="28"/>
        <v/>
      </c>
      <c r="O201" s="20" t="str">
        <f t="shared" si="29"/>
        <v/>
      </c>
      <c r="P201" s="6" t="str">
        <f t="shared" si="30"/>
        <v/>
      </c>
    </row>
    <row r="202" spans="1:16" x14ac:dyDescent="0.35">
      <c r="A202">
        <v>198</v>
      </c>
      <c r="B202" s="61"/>
      <c r="C202" s="61"/>
      <c r="D202" s="62"/>
      <c r="E202" s="63"/>
      <c r="F202" s="64"/>
      <c r="G202" s="6">
        <f t="shared" si="31"/>
        <v>0</v>
      </c>
      <c r="H202" s="4" t="str">
        <f>IF($D202="","",VLOOKUP($D202,選択肢・高騰率!$A$2:$B$3,2))</f>
        <v/>
      </c>
      <c r="I202" s="20" t="str">
        <f t="shared" si="32"/>
        <v/>
      </c>
      <c r="J202" s="20" t="str">
        <f t="shared" si="33"/>
        <v/>
      </c>
      <c r="K202" s="65"/>
      <c r="L202" s="66"/>
      <c r="M202" s="20" t="str">
        <f t="shared" si="27"/>
        <v/>
      </c>
      <c r="N202" s="20" t="str">
        <f t="shared" si="28"/>
        <v/>
      </c>
      <c r="O202" s="20" t="str">
        <f t="shared" si="29"/>
        <v/>
      </c>
      <c r="P202" s="6" t="str">
        <f t="shared" si="30"/>
        <v/>
      </c>
    </row>
    <row r="203" spans="1:16" x14ac:dyDescent="0.35">
      <c r="A203">
        <v>199</v>
      </c>
      <c r="B203" s="61"/>
      <c r="C203" s="61"/>
      <c r="D203" s="62"/>
      <c r="E203" s="63"/>
      <c r="F203" s="64"/>
      <c r="G203" s="6">
        <f t="shared" si="31"/>
        <v>0</v>
      </c>
      <c r="H203" s="4" t="str">
        <f>IF($D203="","",VLOOKUP($D203,選択肢・高騰率!$A$2:$B$3,2))</f>
        <v/>
      </c>
      <c r="I203" s="20" t="str">
        <f t="shared" si="32"/>
        <v/>
      </c>
      <c r="J203" s="20" t="str">
        <f t="shared" si="33"/>
        <v/>
      </c>
      <c r="K203" s="65"/>
      <c r="L203" s="66"/>
      <c r="M203" s="20" t="str">
        <f t="shared" si="27"/>
        <v/>
      </c>
      <c r="N203" s="20" t="str">
        <f t="shared" si="28"/>
        <v/>
      </c>
      <c r="O203" s="20" t="str">
        <f t="shared" si="29"/>
        <v/>
      </c>
      <c r="P203" s="6" t="str">
        <f t="shared" si="30"/>
        <v/>
      </c>
    </row>
    <row r="204" spans="1:16" x14ac:dyDescent="0.35">
      <c r="A204">
        <v>200</v>
      </c>
      <c r="B204" s="61"/>
      <c r="C204" s="61"/>
      <c r="D204" s="62"/>
      <c r="E204" s="63"/>
      <c r="F204" s="64"/>
      <c r="G204" s="6">
        <f t="shared" si="31"/>
        <v>0</v>
      </c>
      <c r="H204" s="4" t="str">
        <f>IF($D204="","",VLOOKUP($D204,選択肢・高騰率!$A$2:$B$3,2))</f>
        <v/>
      </c>
      <c r="I204" s="20" t="str">
        <f t="shared" si="32"/>
        <v/>
      </c>
      <c r="J204" s="20" t="str">
        <f t="shared" si="33"/>
        <v/>
      </c>
      <c r="K204" s="65"/>
      <c r="L204" s="66"/>
      <c r="M204" s="20" t="str">
        <f t="shared" si="27"/>
        <v/>
      </c>
      <c r="N204" s="20" t="str">
        <f t="shared" si="28"/>
        <v/>
      </c>
      <c r="O204" s="20" t="str">
        <f t="shared" si="29"/>
        <v/>
      </c>
      <c r="P204" s="6" t="str">
        <f t="shared" si="30"/>
        <v/>
      </c>
    </row>
    <row r="205" spans="1:16" x14ac:dyDescent="0.35">
      <c r="A205">
        <v>201</v>
      </c>
      <c r="B205" s="61"/>
      <c r="C205" s="61"/>
      <c r="D205" s="62"/>
      <c r="E205" s="63"/>
      <c r="F205" s="64"/>
      <c r="G205" s="6">
        <f t="shared" si="31"/>
        <v>0</v>
      </c>
      <c r="H205" s="4" t="str">
        <f>IF($D205="","",VLOOKUP($D205,選択肢・高騰率!$A$2:$B$3,2))</f>
        <v/>
      </c>
      <c r="I205" s="20" t="str">
        <f t="shared" si="32"/>
        <v/>
      </c>
      <c r="J205" s="20" t="str">
        <f t="shared" si="33"/>
        <v/>
      </c>
      <c r="K205" s="65"/>
      <c r="L205" s="66"/>
      <c r="M205" s="20" t="str">
        <f t="shared" si="27"/>
        <v/>
      </c>
      <c r="N205" s="20" t="str">
        <f t="shared" si="28"/>
        <v/>
      </c>
      <c r="O205" s="20" t="str">
        <f t="shared" si="29"/>
        <v/>
      </c>
      <c r="P205" s="6" t="str">
        <f t="shared" si="30"/>
        <v/>
      </c>
    </row>
    <row r="206" spans="1:16" x14ac:dyDescent="0.35">
      <c r="A206">
        <v>202</v>
      </c>
      <c r="B206" s="61"/>
      <c r="C206" s="61"/>
      <c r="D206" s="62"/>
      <c r="E206" s="63"/>
      <c r="F206" s="64"/>
      <c r="G206" s="6">
        <f t="shared" si="31"/>
        <v>0</v>
      </c>
      <c r="H206" s="4" t="str">
        <f>IF($D206="","",VLOOKUP($D206,選択肢・高騰率!$A$2:$B$3,2))</f>
        <v/>
      </c>
      <c r="I206" s="20" t="str">
        <f t="shared" si="32"/>
        <v/>
      </c>
      <c r="J206" s="20" t="str">
        <f t="shared" si="33"/>
        <v/>
      </c>
      <c r="K206" s="65"/>
      <c r="L206" s="66"/>
      <c r="M206" s="20" t="str">
        <f t="shared" si="27"/>
        <v/>
      </c>
      <c r="N206" s="20" t="str">
        <f t="shared" si="28"/>
        <v/>
      </c>
      <c r="O206" s="20" t="str">
        <f t="shared" si="29"/>
        <v/>
      </c>
      <c r="P206" s="6" t="str">
        <f t="shared" si="30"/>
        <v/>
      </c>
    </row>
    <row r="207" spans="1:16" x14ac:dyDescent="0.35">
      <c r="A207">
        <v>203</v>
      </c>
      <c r="B207" s="61"/>
      <c r="C207" s="61"/>
      <c r="D207" s="62"/>
      <c r="E207" s="63"/>
      <c r="F207" s="64"/>
      <c r="G207" s="6">
        <f t="shared" si="31"/>
        <v>0</v>
      </c>
      <c r="H207" s="4" t="str">
        <f>IF($D207="","",VLOOKUP($D207,選択肢・高騰率!$A$2:$B$3,2))</f>
        <v/>
      </c>
      <c r="I207" s="20" t="str">
        <f t="shared" si="32"/>
        <v/>
      </c>
      <c r="J207" s="20" t="str">
        <f t="shared" si="33"/>
        <v/>
      </c>
      <c r="K207" s="65"/>
      <c r="L207" s="66"/>
      <c r="M207" s="20" t="str">
        <f t="shared" si="27"/>
        <v/>
      </c>
      <c r="N207" s="20" t="str">
        <f t="shared" si="28"/>
        <v/>
      </c>
      <c r="O207" s="20" t="str">
        <f t="shared" si="29"/>
        <v/>
      </c>
      <c r="P207" s="6" t="str">
        <f t="shared" si="30"/>
        <v/>
      </c>
    </row>
    <row r="208" spans="1:16" x14ac:dyDescent="0.35">
      <c r="A208">
        <v>204</v>
      </c>
      <c r="B208" s="61"/>
      <c r="C208" s="61"/>
      <c r="D208" s="62"/>
      <c r="E208" s="63"/>
      <c r="F208" s="64"/>
      <c r="G208" s="6">
        <f t="shared" si="31"/>
        <v>0</v>
      </c>
      <c r="H208" s="4" t="str">
        <f>IF($D208="","",VLOOKUP($D208,選択肢・高騰率!$A$2:$B$3,2))</f>
        <v/>
      </c>
      <c r="I208" s="20" t="str">
        <f t="shared" si="32"/>
        <v/>
      </c>
      <c r="J208" s="20" t="str">
        <f t="shared" si="33"/>
        <v/>
      </c>
      <c r="K208" s="65"/>
      <c r="L208" s="66"/>
      <c r="M208" s="20" t="str">
        <f t="shared" si="27"/>
        <v/>
      </c>
      <c r="N208" s="20" t="str">
        <f t="shared" si="28"/>
        <v/>
      </c>
      <c r="O208" s="20" t="str">
        <f t="shared" si="29"/>
        <v/>
      </c>
      <c r="P208" s="6" t="str">
        <f t="shared" si="30"/>
        <v/>
      </c>
    </row>
    <row r="209" spans="1:16" x14ac:dyDescent="0.35">
      <c r="A209">
        <v>205</v>
      </c>
      <c r="B209" s="61"/>
      <c r="C209" s="61"/>
      <c r="D209" s="62"/>
      <c r="E209" s="63"/>
      <c r="F209" s="64"/>
      <c r="G209" s="6">
        <f t="shared" si="31"/>
        <v>0</v>
      </c>
      <c r="H209" s="4" t="str">
        <f>IF($D209="","",VLOOKUP($D209,選択肢・高騰率!$A$2:$B$3,2))</f>
        <v/>
      </c>
      <c r="I209" s="20" t="str">
        <f t="shared" si="32"/>
        <v/>
      </c>
      <c r="J209" s="20" t="str">
        <f t="shared" si="33"/>
        <v/>
      </c>
      <c r="K209" s="65"/>
      <c r="L209" s="66"/>
      <c r="M209" s="20" t="str">
        <f t="shared" si="27"/>
        <v/>
      </c>
      <c r="N209" s="20" t="str">
        <f t="shared" si="28"/>
        <v/>
      </c>
      <c r="O209" s="20" t="str">
        <f t="shared" si="29"/>
        <v/>
      </c>
      <c r="P209" s="6" t="str">
        <f t="shared" si="30"/>
        <v/>
      </c>
    </row>
    <row r="210" spans="1:16" x14ac:dyDescent="0.35">
      <c r="A210">
        <v>206</v>
      </c>
      <c r="B210" s="61"/>
      <c r="C210" s="61"/>
      <c r="D210" s="62"/>
      <c r="E210" s="63"/>
      <c r="F210" s="64"/>
      <c r="G210" s="6">
        <f t="shared" si="31"/>
        <v>0</v>
      </c>
      <c r="H210" s="4" t="str">
        <f>IF($D210="","",VLOOKUP($D210,選択肢・高騰率!$A$2:$B$3,2))</f>
        <v/>
      </c>
      <c r="I210" s="20" t="str">
        <f t="shared" si="32"/>
        <v/>
      </c>
      <c r="J210" s="20" t="str">
        <f t="shared" si="33"/>
        <v/>
      </c>
      <c r="K210" s="65"/>
      <c r="L210" s="66"/>
      <c r="M210" s="20" t="str">
        <f t="shared" si="27"/>
        <v/>
      </c>
      <c r="N210" s="20" t="str">
        <f t="shared" si="28"/>
        <v/>
      </c>
      <c r="O210" s="20" t="str">
        <f t="shared" si="29"/>
        <v/>
      </c>
      <c r="P210" s="6" t="str">
        <f t="shared" si="30"/>
        <v/>
      </c>
    </row>
    <row r="211" spans="1:16" x14ac:dyDescent="0.35">
      <c r="A211">
        <v>207</v>
      </c>
      <c r="B211" s="61"/>
      <c r="C211" s="61"/>
      <c r="D211" s="62"/>
      <c r="E211" s="63"/>
      <c r="F211" s="64"/>
      <c r="G211" s="6">
        <f t="shared" si="31"/>
        <v>0</v>
      </c>
      <c r="H211" s="4" t="str">
        <f>IF($D211="","",VLOOKUP($D211,選択肢・高騰率!$A$2:$B$3,2))</f>
        <v/>
      </c>
      <c r="I211" s="20" t="str">
        <f t="shared" si="32"/>
        <v/>
      </c>
      <c r="J211" s="20" t="str">
        <f t="shared" si="33"/>
        <v/>
      </c>
      <c r="K211" s="65"/>
      <c r="L211" s="66"/>
      <c r="M211" s="20" t="str">
        <f t="shared" si="27"/>
        <v/>
      </c>
      <c r="N211" s="20" t="str">
        <f t="shared" si="28"/>
        <v/>
      </c>
      <c r="O211" s="20" t="str">
        <f t="shared" si="29"/>
        <v/>
      </c>
      <c r="P211" s="6" t="str">
        <f t="shared" si="30"/>
        <v/>
      </c>
    </row>
    <row r="212" spans="1:16" x14ac:dyDescent="0.35">
      <c r="A212">
        <v>208</v>
      </c>
      <c r="B212" s="61"/>
      <c r="C212" s="61"/>
      <c r="D212" s="62"/>
      <c r="E212" s="63"/>
      <c r="F212" s="64"/>
      <c r="G212" s="6">
        <f t="shared" si="31"/>
        <v>0</v>
      </c>
      <c r="H212" s="4" t="str">
        <f>IF($D212="","",VLOOKUP($D212,選択肢・高騰率!$A$2:$B$3,2))</f>
        <v/>
      </c>
      <c r="I212" s="20" t="str">
        <f t="shared" si="32"/>
        <v/>
      </c>
      <c r="J212" s="20" t="str">
        <f t="shared" si="33"/>
        <v/>
      </c>
      <c r="K212" s="65"/>
      <c r="L212" s="66"/>
      <c r="M212" s="20" t="str">
        <f t="shared" si="27"/>
        <v/>
      </c>
      <c r="N212" s="20" t="str">
        <f t="shared" si="28"/>
        <v/>
      </c>
      <c r="O212" s="20" t="str">
        <f t="shared" si="29"/>
        <v/>
      </c>
      <c r="P212" s="6" t="str">
        <f t="shared" si="30"/>
        <v/>
      </c>
    </row>
    <row r="213" spans="1:16" x14ac:dyDescent="0.35">
      <c r="A213">
        <v>209</v>
      </c>
      <c r="B213" s="61"/>
      <c r="C213" s="61"/>
      <c r="D213" s="62"/>
      <c r="E213" s="63"/>
      <c r="F213" s="64"/>
      <c r="G213" s="6">
        <f t="shared" si="31"/>
        <v>0</v>
      </c>
      <c r="H213" s="4" t="str">
        <f>IF($D213="","",VLOOKUP($D213,選択肢・高騰率!$A$2:$B$3,2))</f>
        <v/>
      </c>
      <c r="I213" s="20" t="str">
        <f t="shared" si="32"/>
        <v/>
      </c>
      <c r="J213" s="20" t="str">
        <f t="shared" si="33"/>
        <v/>
      </c>
      <c r="K213" s="65"/>
      <c r="L213" s="66"/>
      <c r="M213" s="20" t="str">
        <f t="shared" si="27"/>
        <v/>
      </c>
      <c r="N213" s="20" t="str">
        <f t="shared" si="28"/>
        <v/>
      </c>
      <c r="O213" s="20" t="str">
        <f t="shared" si="29"/>
        <v/>
      </c>
      <c r="P213" s="6" t="str">
        <f t="shared" si="30"/>
        <v/>
      </c>
    </row>
    <row r="214" spans="1:16" x14ac:dyDescent="0.35">
      <c r="A214">
        <v>210</v>
      </c>
      <c r="B214" s="61"/>
      <c r="C214" s="61"/>
      <c r="D214" s="62"/>
      <c r="E214" s="63"/>
      <c r="F214" s="64"/>
      <c r="G214" s="6">
        <f t="shared" si="31"/>
        <v>0</v>
      </c>
      <c r="H214" s="4" t="str">
        <f>IF($D214="","",VLOOKUP($D214,選択肢・高騰率!$A$2:$B$3,2))</f>
        <v/>
      </c>
      <c r="I214" s="20" t="str">
        <f t="shared" si="32"/>
        <v/>
      </c>
      <c r="J214" s="20" t="str">
        <f t="shared" si="33"/>
        <v/>
      </c>
      <c r="K214" s="65"/>
      <c r="L214" s="66"/>
      <c r="M214" s="20" t="str">
        <f t="shared" si="27"/>
        <v/>
      </c>
      <c r="N214" s="20" t="str">
        <f t="shared" si="28"/>
        <v/>
      </c>
      <c r="O214" s="20" t="str">
        <f t="shared" si="29"/>
        <v/>
      </c>
      <c r="P214" s="6" t="str">
        <f t="shared" si="30"/>
        <v/>
      </c>
    </row>
    <row r="215" spans="1:16" x14ac:dyDescent="0.35">
      <c r="A215">
        <v>211</v>
      </c>
      <c r="B215" s="61"/>
      <c r="C215" s="61"/>
      <c r="D215" s="62"/>
      <c r="E215" s="63"/>
      <c r="F215" s="64"/>
      <c r="G215" s="6">
        <f t="shared" si="31"/>
        <v>0</v>
      </c>
      <c r="H215" s="4" t="str">
        <f>IF($D215="","",VLOOKUP($D215,選択肢・高騰率!$A$2:$B$3,2))</f>
        <v/>
      </c>
      <c r="I215" s="20" t="str">
        <f t="shared" si="32"/>
        <v/>
      </c>
      <c r="J215" s="20" t="str">
        <f t="shared" si="33"/>
        <v/>
      </c>
      <c r="K215" s="65"/>
      <c r="L215" s="66"/>
      <c r="M215" s="20" t="str">
        <f t="shared" si="27"/>
        <v/>
      </c>
      <c r="N215" s="20" t="str">
        <f t="shared" si="28"/>
        <v/>
      </c>
      <c r="O215" s="20" t="str">
        <f t="shared" si="29"/>
        <v/>
      </c>
      <c r="P215" s="6" t="str">
        <f t="shared" si="30"/>
        <v/>
      </c>
    </row>
    <row r="216" spans="1:16" x14ac:dyDescent="0.35">
      <c r="A216">
        <v>212</v>
      </c>
      <c r="B216" s="61"/>
      <c r="C216" s="61"/>
      <c r="D216" s="62"/>
      <c r="E216" s="63"/>
      <c r="F216" s="64"/>
      <c r="G216" s="6">
        <f t="shared" si="31"/>
        <v>0</v>
      </c>
      <c r="H216" s="4" t="str">
        <f>IF($D216="","",VLOOKUP($D216,選択肢・高騰率!$A$2:$B$3,2))</f>
        <v/>
      </c>
      <c r="I216" s="20" t="str">
        <f t="shared" si="32"/>
        <v/>
      </c>
      <c r="J216" s="20" t="str">
        <f t="shared" si="33"/>
        <v/>
      </c>
      <c r="K216" s="65"/>
      <c r="L216" s="66"/>
      <c r="M216" s="20" t="str">
        <f t="shared" si="27"/>
        <v/>
      </c>
      <c r="N216" s="20" t="str">
        <f t="shared" si="28"/>
        <v/>
      </c>
      <c r="O216" s="20" t="str">
        <f t="shared" si="29"/>
        <v/>
      </c>
      <c r="P216" s="6" t="str">
        <f t="shared" si="30"/>
        <v/>
      </c>
    </row>
    <row r="217" spans="1:16" x14ac:dyDescent="0.35">
      <c r="A217">
        <v>213</v>
      </c>
      <c r="B217" s="61"/>
      <c r="C217" s="61"/>
      <c r="D217" s="62"/>
      <c r="E217" s="63"/>
      <c r="F217" s="64"/>
      <c r="G217" s="6">
        <f t="shared" si="31"/>
        <v>0</v>
      </c>
      <c r="H217" s="4" t="str">
        <f>IF($D217="","",VLOOKUP($D217,選択肢・高騰率!$A$2:$B$3,2))</f>
        <v/>
      </c>
      <c r="I217" s="20" t="str">
        <f t="shared" si="32"/>
        <v/>
      </c>
      <c r="J217" s="20" t="str">
        <f t="shared" si="33"/>
        <v/>
      </c>
      <c r="K217" s="65"/>
      <c r="L217" s="66"/>
      <c r="M217" s="20" t="str">
        <f t="shared" si="27"/>
        <v/>
      </c>
      <c r="N217" s="20" t="str">
        <f t="shared" si="28"/>
        <v/>
      </c>
      <c r="O217" s="20" t="str">
        <f t="shared" si="29"/>
        <v/>
      </c>
      <c r="P217" s="6" t="str">
        <f t="shared" si="30"/>
        <v/>
      </c>
    </row>
    <row r="218" spans="1:16" x14ac:dyDescent="0.35">
      <c r="A218">
        <v>214</v>
      </c>
      <c r="B218" s="61"/>
      <c r="C218" s="61"/>
      <c r="D218" s="62"/>
      <c r="E218" s="63"/>
      <c r="F218" s="64"/>
      <c r="G218" s="6">
        <f t="shared" si="31"/>
        <v>0</v>
      </c>
      <c r="H218" s="4" t="str">
        <f>IF($D218="","",VLOOKUP($D218,選択肢・高騰率!$A$2:$B$3,2))</f>
        <v/>
      </c>
      <c r="I218" s="20" t="str">
        <f t="shared" si="32"/>
        <v/>
      </c>
      <c r="J218" s="20" t="str">
        <f t="shared" si="33"/>
        <v/>
      </c>
      <c r="K218" s="65"/>
      <c r="L218" s="66"/>
      <c r="M218" s="20" t="str">
        <f t="shared" si="27"/>
        <v/>
      </c>
      <c r="N218" s="20" t="str">
        <f t="shared" si="28"/>
        <v/>
      </c>
      <c r="O218" s="20" t="str">
        <f t="shared" si="29"/>
        <v/>
      </c>
      <c r="P218" s="6" t="str">
        <f t="shared" si="30"/>
        <v/>
      </c>
    </row>
    <row r="219" spans="1:16" x14ac:dyDescent="0.35">
      <c r="A219">
        <v>215</v>
      </c>
      <c r="B219" s="61"/>
      <c r="C219" s="61"/>
      <c r="D219" s="62"/>
      <c r="E219" s="63"/>
      <c r="F219" s="64"/>
      <c r="G219" s="6">
        <f t="shared" si="31"/>
        <v>0</v>
      </c>
      <c r="H219" s="4" t="str">
        <f>IF($D219="","",VLOOKUP($D219,選択肢・高騰率!$A$2:$B$3,2))</f>
        <v/>
      </c>
      <c r="I219" s="20" t="str">
        <f t="shared" si="32"/>
        <v/>
      </c>
      <c r="J219" s="20" t="str">
        <f t="shared" si="33"/>
        <v/>
      </c>
      <c r="K219" s="65"/>
      <c r="L219" s="66"/>
      <c r="M219" s="20" t="str">
        <f t="shared" si="27"/>
        <v/>
      </c>
      <c r="N219" s="20" t="str">
        <f t="shared" si="28"/>
        <v/>
      </c>
      <c r="O219" s="20" t="str">
        <f t="shared" si="29"/>
        <v/>
      </c>
      <c r="P219" s="6" t="str">
        <f t="shared" si="30"/>
        <v/>
      </c>
    </row>
    <row r="220" spans="1:16" x14ac:dyDescent="0.35">
      <c r="A220">
        <v>216</v>
      </c>
      <c r="B220" s="61"/>
      <c r="C220" s="61"/>
      <c r="D220" s="62"/>
      <c r="E220" s="63"/>
      <c r="F220" s="64"/>
      <c r="G220" s="6">
        <f t="shared" si="31"/>
        <v>0</v>
      </c>
      <c r="H220" s="4" t="str">
        <f>IF($D220="","",VLOOKUP($D220,選択肢・高騰率!$A$2:$B$3,2))</f>
        <v/>
      </c>
      <c r="I220" s="20" t="str">
        <f t="shared" si="32"/>
        <v/>
      </c>
      <c r="J220" s="20" t="str">
        <f t="shared" si="33"/>
        <v/>
      </c>
      <c r="K220" s="65"/>
      <c r="L220" s="66"/>
      <c r="M220" s="20" t="str">
        <f t="shared" si="27"/>
        <v/>
      </c>
      <c r="N220" s="20" t="str">
        <f t="shared" si="28"/>
        <v/>
      </c>
      <c r="O220" s="20" t="str">
        <f t="shared" si="29"/>
        <v/>
      </c>
      <c r="P220" s="6" t="str">
        <f t="shared" si="30"/>
        <v/>
      </c>
    </row>
    <row r="221" spans="1:16" x14ac:dyDescent="0.35">
      <c r="A221">
        <v>217</v>
      </c>
      <c r="B221" s="61"/>
      <c r="C221" s="61"/>
      <c r="D221" s="62"/>
      <c r="E221" s="63"/>
      <c r="F221" s="64"/>
      <c r="G221" s="6">
        <f t="shared" si="31"/>
        <v>0</v>
      </c>
      <c r="H221" s="4" t="str">
        <f>IF($D221="","",VLOOKUP($D221,選択肢・高騰率!$A$2:$B$3,2))</f>
        <v/>
      </c>
      <c r="I221" s="20" t="str">
        <f t="shared" si="32"/>
        <v/>
      </c>
      <c r="J221" s="20" t="str">
        <f t="shared" si="33"/>
        <v/>
      </c>
      <c r="K221" s="65"/>
      <c r="L221" s="66"/>
      <c r="M221" s="20" t="str">
        <f t="shared" si="27"/>
        <v/>
      </c>
      <c r="N221" s="20" t="str">
        <f t="shared" si="28"/>
        <v/>
      </c>
      <c r="O221" s="20" t="str">
        <f t="shared" si="29"/>
        <v/>
      </c>
      <c r="P221" s="6" t="str">
        <f t="shared" si="30"/>
        <v/>
      </c>
    </row>
    <row r="222" spans="1:16" x14ac:dyDescent="0.35">
      <c r="A222">
        <v>218</v>
      </c>
      <c r="B222" s="61"/>
      <c r="C222" s="61"/>
      <c r="D222" s="62"/>
      <c r="E222" s="63"/>
      <c r="F222" s="64"/>
      <c r="G222" s="6">
        <f t="shared" si="31"/>
        <v>0</v>
      </c>
      <c r="H222" s="4" t="str">
        <f>IF($D222="","",VLOOKUP($D222,選択肢・高騰率!$A$2:$B$3,2))</f>
        <v/>
      </c>
      <c r="I222" s="20" t="str">
        <f t="shared" si="32"/>
        <v/>
      </c>
      <c r="J222" s="20" t="str">
        <f t="shared" si="33"/>
        <v/>
      </c>
      <c r="K222" s="65"/>
      <c r="L222" s="66"/>
      <c r="M222" s="20" t="str">
        <f t="shared" si="27"/>
        <v/>
      </c>
      <c r="N222" s="20" t="str">
        <f t="shared" si="28"/>
        <v/>
      </c>
      <c r="O222" s="20" t="str">
        <f t="shared" si="29"/>
        <v/>
      </c>
      <c r="P222" s="6" t="str">
        <f t="shared" si="30"/>
        <v/>
      </c>
    </row>
    <row r="223" spans="1:16" x14ac:dyDescent="0.35">
      <c r="A223">
        <v>219</v>
      </c>
      <c r="B223" s="61"/>
      <c r="C223" s="61"/>
      <c r="D223" s="62"/>
      <c r="E223" s="63"/>
      <c r="F223" s="64"/>
      <c r="G223" s="6">
        <f t="shared" si="31"/>
        <v>0</v>
      </c>
      <c r="H223" s="4" t="str">
        <f>IF($D223="","",VLOOKUP($D223,選択肢・高騰率!$A$2:$B$3,2))</f>
        <v/>
      </c>
      <c r="I223" s="20" t="str">
        <f t="shared" si="32"/>
        <v/>
      </c>
      <c r="J223" s="20" t="str">
        <f t="shared" si="33"/>
        <v/>
      </c>
      <c r="K223" s="65"/>
      <c r="L223" s="66"/>
      <c r="M223" s="20" t="str">
        <f t="shared" si="27"/>
        <v/>
      </c>
      <c r="N223" s="20" t="str">
        <f t="shared" si="28"/>
        <v/>
      </c>
      <c r="O223" s="20" t="str">
        <f t="shared" si="29"/>
        <v/>
      </c>
      <c r="P223" s="6" t="str">
        <f t="shared" si="30"/>
        <v/>
      </c>
    </row>
    <row r="224" spans="1:16" x14ac:dyDescent="0.35">
      <c r="A224">
        <v>220</v>
      </c>
      <c r="B224" s="61"/>
      <c r="C224" s="61"/>
      <c r="D224" s="62"/>
      <c r="E224" s="63"/>
      <c r="F224" s="64"/>
      <c r="G224" s="6">
        <f t="shared" si="31"/>
        <v>0</v>
      </c>
      <c r="H224" s="4" t="str">
        <f>IF($D224="","",VLOOKUP($D224,選択肢・高騰率!$A$2:$B$3,2))</f>
        <v/>
      </c>
      <c r="I224" s="20" t="str">
        <f t="shared" si="32"/>
        <v/>
      </c>
      <c r="J224" s="20" t="str">
        <f t="shared" si="33"/>
        <v/>
      </c>
      <c r="K224" s="65"/>
      <c r="L224" s="66"/>
      <c r="M224" s="20" t="str">
        <f t="shared" si="27"/>
        <v/>
      </c>
      <c r="N224" s="20" t="str">
        <f t="shared" si="28"/>
        <v/>
      </c>
      <c r="O224" s="20" t="str">
        <f t="shared" si="29"/>
        <v/>
      </c>
      <c r="P224" s="6" t="str">
        <f t="shared" si="30"/>
        <v/>
      </c>
    </row>
    <row r="225" spans="1:16" x14ac:dyDescent="0.35">
      <c r="A225">
        <v>221</v>
      </c>
      <c r="B225" s="61"/>
      <c r="C225" s="61"/>
      <c r="D225" s="62"/>
      <c r="E225" s="63"/>
      <c r="F225" s="64"/>
      <c r="G225" s="6">
        <f t="shared" si="31"/>
        <v>0</v>
      </c>
      <c r="H225" s="4" t="str">
        <f>IF($D225="","",VLOOKUP($D225,選択肢・高騰率!$A$2:$B$3,2))</f>
        <v/>
      </c>
      <c r="I225" s="20" t="str">
        <f t="shared" si="32"/>
        <v/>
      </c>
      <c r="J225" s="20" t="str">
        <f t="shared" si="33"/>
        <v/>
      </c>
      <c r="K225" s="65"/>
      <c r="L225" s="66"/>
      <c r="M225" s="20" t="str">
        <f t="shared" si="27"/>
        <v/>
      </c>
      <c r="N225" s="20" t="str">
        <f t="shared" si="28"/>
        <v/>
      </c>
      <c r="O225" s="20" t="str">
        <f t="shared" si="29"/>
        <v/>
      </c>
      <c r="P225" s="6" t="str">
        <f t="shared" si="30"/>
        <v/>
      </c>
    </row>
    <row r="226" spans="1:16" x14ac:dyDescent="0.35">
      <c r="A226">
        <v>222</v>
      </c>
      <c r="B226" s="61"/>
      <c r="C226" s="61"/>
      <c r="D226" s="62"/>
      <c r="E226" s="63"/>
      <c r="F226" s="64"/>
      <c r="G226" s="6">
        <f t="shared" si="31"/>
        <v>0</v>
      </c>
      <c r="H226" s="4" t="str">
        <f>IF($D226="","",VLOOKUP($D226,選択肢・高騰率!$A$2:$B$3,2))</f>
        <v/>
      </c>
      <c r="I226" s="20" t="str">
        <f t="shared" si="32"/>
        <v/>
      </c>
      <c r="J226" s="20" t="str">
        <f t="shared" si="33"/>
        <v/>
      </c>
      <c r="K226" s="65"/>
      <c r="L226" s="66"/>
      <c r="M226" s="20" t="str">
        <f t="shared" si="27"/>
        <v/>
      </c>
      <c r="N226" s="20" t="str">
        <f t="shared" si="28"/>
        <v/>
      </c>
      <c r="O226" s="20" t="str">
        <f t="shared" si="29"/>
        <v/>
      </c>
      <c r="P226" s="6" t="str">
        <f t="shared" si="30"/>
        <v/>
      </c>
    </row>
    <row r="227" spans="1:16" x14ac:dyDescent="0.35">
      <c r="A227">
        <v>223</v>
      </c>
      <c r="B227" s="61"/>
      <c r="C227" s="61"/>
      <c r="D227" s="62"/>
      <c r="E227" s="63"/>
      <c r="F227" s="64"/>
      <c r="G227" s="6">
        <f t="shared" si="31"/>
        <v>0</v>
      </c>
      <c r="H227" s="4" t="str">
        <f>IF($D227="","",VLOOKUP($D227,選択肢・高騰率!$A$2:$B$3,2))</f>
        <v/>
      </c>
      <c r="I227" s="20" t="str">
        <f t="shared" si="32"/>
        <v/>
      </c>
      <c r="J227" s="20" t="str">
        <f t="shared" si="33"/>
        <v/>
      </c>
      <c r="K227" s="65"/>
      <c r="L227" s="66"/>
      <c r="M227" s="20" t="str">
        <f t="shared" si="27"/>
        <v/>
      </c>
      <c r="N227" s="20" t="str">
        <f t="shared" si="28"/>
        <v/>
      </c>
      <c r="O227" s="20" t="str">
        <f t="shared" si="29"/>
        <v/>
      </c>
      <c r="P227" s="6" t="str">
        <f t="shared" si="30"/>
        <v/>
      </c>
    </row>
    <row r="228" spans="1:16" x14ac:dyDescent="0.35">
      <c r="A228">
        <v>224</v>
      </c>
      <c r="B228" s="61"/>
      <c r="C228" s="61"/>
      <c r="D228" s="62"/>
      <c r="E228" s="63"/>
      <c r="F228" s="64"/>
      <c r="G228" s="6">
        <f t="shared" si="31"/>
        <v>0</v>
      </c>
      <c r="H228" s="4" t="str">
        <f>IF($D228="","",VLOOKUP($D228,選択肢・高騰率!$A$2:$B$3,2))</f>
        <v/>
      </c>
      <c r="I228" s="20" t="str">
        <f t="shared" si="32"/>
        <v/>
      </c>
      <c r="J228" s="20" t="str">
        <f t="shared" si="33"/>
        <v/>
      </c>
      <c r="K228" s="65"/>
      <c r="L228" s="66"/>
      <c r="M228" s="20" t="str">
        <f t="shared" si="27"/>
        <v/>
      </c>
      <c r="N228" s="20" t="str">
        <f t="shared" si="28"/>
        <v/>
      </c>
      <c r="O228" s="20" t="str">
        <f t="shared" si="29"/>
        <v/>
      </c>
      <c r="P228" s="6" t="str">
        <f t="shared" si="30"/>
        <v/>
      </c>
    </row>
    <row r="229" spans="1:16" x14ac:dyDescent="0.35">
      <c r="A229">
        <v>225</v>
      </c>
      <c r="B229" s="61"/>
      <c r="C229" s="61"/>
      <c r="D229" s="62"/>
      <c r="E229" s="63"/>
      <c r="F229" s="64"/>
      <c r="G229" s="6">
        <f t="shared" si="31"/>
        <v>0</v>
      </c>
      <c r="H229" s="4" t="str">
        <f>IF($D229="","",VLOOKUP($D229,選択肢・高騰率!$A$2:$B$3,2))</f>
        <v/>
      </c>
      <c r="I229" s="20" t="str">
        <f t="shared" si="32"/>
        <v/>
      </c>
      <c r="J229" s="20" t="str">
        <f t="shared" si="33"/>
        <v/>
      </c>
      <c r="K229" s="65"/>
      <c r="L229" s="66"/>
      <c r="M229" s="20" t="str">
        <f t="shared" si="27"/>
        <v/>
      </c>
      <c r="N229" s="20" t="str">
        <f t="shared" si="28"/>
        <v/>
      </c>
      <c r="O229" s="20" t="str">
        <f t="shared" si="29"/>
        <v/>
      </c>
      <c r="P229" s="6" t="str">
        <f t="shared" si="30"/>
        <v/>
      </c>
    </row>
    <row r="230" spans="1:16" x14ac:dyDescent="0.35">
      <c r="A230">
        <v>226</v>
      </c>
      <c r="B230" s="61"/>
      <c r="C230" s="61"/>
      <c r="D230" s="62"/>
      <c r="E230" s="63"/>
      <c r="F230" s="64"/>
      <c r="G230" s="6">
        <f t="shared" si="31"/>
        <v>0</v>
      </c>
      <c r="H230" s="4" t="str">
        <f>IF($D230="","",VLOOKUP($D230,選択肢・高騰率!$A$2:$B$3,2))</f>
        <v/>
      </c>
      <c r="I230" s="20" t="str">
        <f t="shared" si="32"/>
        <v/>
      </c>
      <c r="J230" s="20" t="str">
        <f t="shared" si="33"/>
        <v/>
      </c>
      <c r="K230" s="65"/>
      <c r="L230" s="66"/>
      <c r="M230" s="20" t="str">
        <f t="shared" si="27"/>
        <v/>
      </c>
      <c r="N230" s="20" t="str">
        <f t="shared" si="28"/>
        <v/>
      </c>
      <c r="O230" s="20" t="str">
        <f t="shared" si="29"/>
        <v/>
      </c>
      <c r="P230" s="6" t="str">
        <f t="shared" si="30"/>
        <v/>
      </c>
    </row>
    <row r="231" spans="1:16" x14ac:dyDescent="0.35">
      <c r="A231">
        <v>227</v>
      </c>
      <c r="B231" s="61"/>
      <c r="C231" s="61"/>
      <c r="D231" s="62"/>
      <c r="E231" s="63"/>
      <c r="F231" s="64"/>
      <c r="G231" s="6">
        <f t="shared" si="31"/>
        <v>0</v>
      </c>
      <c r="H231" s="4" t="str">
        <f>IF($D231="","",VLOOKUP($D231,選択肢・高騰率!$A$2:$B$3,2))</f>
        <v/>
      </c>
      <c r="I231" s="20" t="str">
        <f t="shared" si="32"/>
        <v/>
      </c>
      <c r="J231" s="20" t="str">
        <f t="shared" si="33"/>
        <v/>
      </c>
      <c r="K231" s="65"/>
      <c r="L231" s="66"/>
      <c r="M231" s="20" t="str">
        <f t="shared" si="27"/>
        <v/>
      </c>
      <c r="N231" s="20" t="str">
        <f t="shared" si="28"/>
        <v/>
      </c>
      <c r="O231" s="20" t="str">
        <f t="shared" si="29"/>
        <v/>
      </c>
      <c r="P231" s="6" t="str">
        <f t="shared" si="30"/>
        <v/>
      </c>
    </row>
    <row r="232" spans="1:16" x14ac:dyDescent="0.35">
      <c r="A232">
        <v>228</v>
      </c>
      <c r="B232" s="61"/>
      <c r="C232" s="61"/>
      <c r="D232" s="62"/>
      <c r="E232" s="63"/>
      <c r="F232" s="64"/>
      <c r="G232" s="6">
        <f t="shared" si="31"/>
        <v>0</v>
      </c>
      <c r="H232" s="4" t="str">
        <f>IF($D232="","",VLOOKUP($D232,選択肢・高騰率!$A$2:$B$3,2))</f>
        <v/>
      </c>
      <c r="I232" s="20" t="str">
        <f t="shared" si="32"/>
        <v/>
      </c>
      <c r="J232" s="20" t="str">
        <f t="shared" si="33"/>
        <v/>
      </c>
      <c r="K232" s="65"/>
      <c r="L232" s="66"/>
      <c r="M232" s="20" t="str">
        <f t="shared" si="27"/>
        <v/>
      </c>
      <c r="N232" s="20" t="str">
        <f t="shared" si="28"/>
        <v/>
      </c>
      <c r="O232" s="20" t="str">
        <f t="shared" si="29"/>
        <v/>
      </c>
      <c r="P232" s="6" t="str">
        <f t="shared" si="30"/>
        <v/>
      </c>
    </row>
    <row r="233" spans="1:16" x14ac:dyDescent="0.35">
      <c r="A233">
        <v>229</v>
      </c>
      <c r="B233" s="61"/>
      <c r="C233" s="61"/>
      <c r="D233" s="62"/>
      <c r="E233" s="63"/>
      <c r="F233" s="64"/>
      <c r="G233" s="6">
        <f t="shared" si="31"/>
        <v>0</v>
      </c>
      <c r="H233" s="4" t="str">
        <f>IF($D233="","",VLOOKUP($D233,選択肢・高騰率!$A$2:$B$3,2))</f>
        <v/>
      </c>
      <c r="I233" s="20" t="str">
        <f t="shared" si="32"/>
        <v/>
      </c>
      <c r="J233" s="20" t="str">
        <f t="shared" si="33"/>
        <v/>
      </c>
      <c r="K233" s="65"/>
      <c r="L233" s="66"/>
      <c r="M233" s="20" t="str">
        <f t="shared" ref="M233:M254" si="34">IF(K233="○",L233-(G233-I233)*0.3,"")</f>
        <v/>
      </c>
      <c r="N233" s="20" t="str">
        <f t="shared" ref="N233:N254" si="35">IF(K233="○",IF(M233&lt;0,0,ROUNDDOWN(M233,0)),"")</f>
        <v/>
      </c>
      <c r="O233" s="20" t="str">
        <f t="shared" ref="O233:O254" si="36">IF(K233="○",IF((J233-N233)&lt;0,0,J233-N233),"")</f>
        <v/>
      </c>
      <c r="P233" s="6" t="str">
        <f t="shared" ref="P233:P254" si="37">IF(K233="○",O233,J233)</f>
        <v/>
      </c>
    </row>
    <row r="234" spans="1:16" x14ac:dyDescent="0.35">
      <c r="A234">
        <v>230</v>
      </c>
      <c r="B234" s="61"/>
      <c r="C234" s="61"/>
      <c r="D234" s="62"/>
      <c r="E234" s="63"/>
      <c r="F234" s="64"/>
      <c r="G234" s="6">
        <f t="shared" si="31"/>
        <v>0</v>
      </c>
      <c r="H234" s="4" t="str">
        <f>IF($D234="","",VLOOKUP($D234,選択肢・高騰率!$A$2:$B$3,2))</f>
        <v/>
      </c>
      <c r="I234" s="20" t="str">
        <f t="shared" si="32"/>
        <v/>
      </c>
      <c r="J234" s="20" t="str">
        <f t="shared" si="33"/>
        <v/>
      </c>
      <c r="K234" s="65"/>
      <c r="L234" s="66"/>
      <c r="M234" s="20" t="str">
        <f t="shared" si="34"/>
        <v/>
      </c>
      <c r="N234" s="20" t="str">
        <f t="shared" si="35"/>
        <v/>
      </c>
      <c r="O234" s="20" t="str">
        <f t="shared" si="36"/>
        <v/>
      </c>
      <c r="P234" s="6" t="str">
        <f t="shared" si="37"/>
        <v/>
      </c>
    </row>
    <row r="235" spans="1:16" x14ac:dyDescent="0.35">
      <c r="A235">
        <v>231</v>
      </c>
      <c r="B235" s="61"/>
      <c r="C235" s="61"/>
      <c r="D235" s="62"/>
      <c r="E235" s="63"/>
      <c r="F235" s="64"/>
      <c r="G235" s="6">
        <f t="shared" si="31"/>
        <v>0</v>
      </c>
      <c r="H235" s="4" t="str">
        <f>IF($D235="","",VLOOKUP($D235,選択肢・高騰率!$A$2:$B$3,2))</f>
        <v/>
      </c>
      <c r="I235" s="20" t="str">
        <f t="shared" si="32"/>
        <v/>
      </c>
      <c r="J235" s="20" t="str">
        <f t="shared" si="33"/>
        <v/>
      </c>
      <c r="K235" s="65"/>
      <c r="L235" s="66"/>
      <c r="M235" s="20" t="str">
        <f t="shared" si="34"/>
        <v/>
      </c>
      <c r="N235" s="20" t="str">
        <f t="shared" si="35"/>
        <v/>
      </c>
      <c r="O235" s="20" t="str">
        <f t="shared" si="36"/>
        <v/>
      </c>
      <c r="P235" s="6" t="str">
        <f t="shared" si="37"/>
        <v/>
      </c>
    </row>
    <row r="236" spans="1:16" x14ac:dyDescent="0.35">
      <c r="A236">
        <v>232</v>
      </c>
      <c r="B236" s="61"/>
      <c r="C236" s="61"/>
      <c r="D236" s="62"/>
      <c r="E236" s="63"/>
      <c r="F236" s="64"/>
      <c r="G236" s="6">
        <f t="shared" si="31"/>
        <v>0</v>
      </c>
      <c r="H236" s="4" t="str">
        <f>IF($D236="","",VLOOKUP($D236,選択肢・高騰率!$A$2:$B$3,2))</f>
        <v/>
      </c>
      <c r="I236" s="20" t="str">
        <f t="shared" si="32"/>
        <v/>
      </c>
      <c r="J236" s="20" t="str">
        <f t="shared" si="33"/>
        <v/>
      </c>
      <c r="K236" s="65"/>
      <c r="L236" s="66"/>
      <c r="M236" s="20" t="str">
        <f t="shared" si="34"/>
        <v/>
      </c>
      <c r="N236" s="20" t="str">
        <f t="shared" si="35"/>
        <v/>
      </c>
      <c r="O236" s="20" t="str">
        <f t="shared" si="36"/>
        <v/>
      </c>
      <c r="P236" s="6" t="str">
        <f t="shared" si="37"/>
        <v/>
      </c>
    </row>
    <row r="237" spans="1:16" x14ac:dyDescent="0.35">
      <c r="A237">
        <v>233</v>
      </c>
      <c r="B237" s="61"/>
      <c r="C237" s="61"/>
      <c r="D237" s="62"/>
      <c r="E237" s="63"/>
      <c r="F237" s="64"/>
      <c r="G237" s="6">
        <f t="shared" si="31"/>
        <v>0</v>
      </c>
      <c r="H237" s="4" t="str">
        <f>IF($D237="","",VLOOKUP($D237,選択肢・高騰率!$A$2:$B$3,2))</f>
        <v/>
      </c>
      <c r="I237" s="20" t="str">
        <f t="shared" si="32"/>
        <v/>
      </c>
      <c r="J237" s="20" t="str">
        <f t="shared" si="33"/>
        <v/>
      </c>
      <c r="K237" s="65"/>
      <c r="L237" s="66"/>
      <c r="M237" s="20" t="str">
        <f t="shared" si="34"/>
        <v/>
      </c>
      <c r="N237" s="20" t="str">
        <f t="shared" si="35"/>
        <v/>
      </c>
      <c r="O237" s="20" t="str">
        <f t="shared" si="36"/>
        <v/>
      </c>
      <c r="P237" s="6" t="str">
        <f t="shared" si="37"/>
        <v/>
      </c>
    </row>
    <row r="238" spans="1:16" x14ac:dyDescent="0.35">
      <c r="A238">
        <v>234</v>
      </c>
      <c r="B238" s="61"/>
      <c r="C238" s="61"/>
      <c r="D238" s="62"/>
      <c r="E238" s="63"/>
      <c r="F238" s="64"/>
      <c r="G238" s="6">
        <f t="shared" si="31"/>
        <v>0</v>
      </c>
      <c r="H238" s="4" t="str">
        <f>IF($D238="","",VLOOKUP($D238,選択肢・高騰率!$A$2:$B$3,2))</f>
        <v/>
      </c>
      <c r="I238" s="20" t="str">
        <f t="shared" si="32"/>
        <v/>
      </c>
      <c r="J238" s="20" t="str">
        <f t="shared" si="33"/>
        <v/>
      </c>
      <c r="K238" s="65"/>
      <c r="L238" s="66"/>
      <c r="M238" s="20" t="str">
        <f t="shared" si="34"/>
        <v/>
      </c>
      <c r="N238" s="20" t="str">
        <f t="shared" si="35"/>
        <v/>
      </c>
      <c r="O238" s="20" t="str">
        <f t="shared" si="36"/>
        <v/>
      </c>
      <c r="P238" s="6" t="str">
        <f t="shared" si="37"/>
        <v/>
      </c>
    </row>
    <row r="239" spans="1:16" x14ac:dyDescent="0.35">
      <c r="A239">
        <v>235</v>
      </c>
      <c r="B239" s="61"/>
      <c r="C239" s="61"/>
      <c r="D239" s="62"/>
      <c r="E239" s="63"/>
      <c r="F239" s="64"/>
      <c r="G239" s="6">
        <f t="shared" si="31"/>
        <v>0</v>
      </c>
      <c r="H239" s="4" t="str">
        <f>IF($D239="","",VLOOKUP($D239,選択肢・高騰率!$A$2:$B$3,2))</f>
        <v/>
      </c>
      <c r="I239" s="20" t="str">
        <f t="shared" si="32"/>
        <v/>
      </c>
      <c r="J239" s="20" t="str">
        <f t="shared" si="33"/>
        <v/>
      </c>
      <c r="K239" s="65"/>
      <c r="L239" s="66"/>
      <c r="M239" s="20" t="str">
        <f t="shared" si="34"/>
        <v/>
      </c>
      <c r="N239" s="20" t="str">
        <f t="shared" si="35"/>
        <v/>
      </c>
      <c r="O239" s="20" t="str">
        <f t="shared" si="36"/>
        <v/>
      </c>
      <c r="P239" s="6" t="str">
        <f t="shared" si="37"/>
        <v/>
      </c>
    </row>
    <row r="240" spans="1:16" x14ac:dyDescent="0.35">
      <c r="A240">
        <v>236</v>
      </c>
      <c r="B240" s="61"/>
      <c r="C240" s="61"/>
      <c r="D240" s="62"/>
      <c r="E240" s="63"/>
      <c r="F240" s="64"/>
      <c r="G240" s="6">
        <f t="shared" si="31"/>
        <v>0</v>
      </c>
      <c r="H240" s="4" t="str">
        <f>IF($D240="","",VLOOKUP($D240,選択肢・高騰率!$A$2:$B$3,2))</f>
        <v/>
      </c>
      <c r="I240" s="20" t="str">
        <f t="shared" si="32"/>
        <v/>
      </c>
      <c r="J240" s="20" t="str">
        <f t="shared" si="33"/>
        <v/>
      </c>
      <c r="K240" s="65"/>
      <c r="L240" s="66"/>
      <c r="M240" s="20" t="str">
        <f t="shared" si="34"/>
        <v/>
      </c>
      <c r="N240" s="20" t="str">
        <f t="shared" si="35"/>
        <v/>
      </c>
      <c r="O240" s="20" t="str">
        <f t="shared" si="36"/>
        <v/>
      </c>
      <c r="P240" s="6" t="str">
        <f t="shared" si="37"/>
        <v/>
      </c>
    </row>
    <row r="241" spans="1:16" x14ac:dyDescent="0.35">
      <c r="A241">
        <v>237</v>
      </c>
      <c r="B241" s="61"/>
      <c r="C241" s="61"/>
      <c r="D241" s="62"/>
      <c r="E241" s="63"/>
      <c r="F241" s="64"/>
      <c r="G241" s="6">
        <f t="shared" si="31"/>
        <v>0</v>
      </c>
      <c r="H241" s="4" t="str">
        <f>IF($D241="","",VLOOKUP($D241,選択肢・高騰率!$A$2:$B$3,2))</f>
        <v/>
      </c>
      <c r="I241" s="20" t="str">
        <f t="shared" si="32"/>
        <v/>
      </c>
      <c r="J241" s="20" t="str">
        <f t="shared" si="33"/>
        <v/>
      </c>
      <c r="K241" s="65"/>
      <c r="L241" s="66"/>
      <c r="M241" s="20" t="str">
        <f t="shared" si="34"/>
        <v/>
      </c>
      <c r="N241" s="20" t="str">
        <f t="shared" si="35"/>
        <v/>
      </c>
      <c r="O241" s="20" t="str">
        <f t="shared" si="36"/>
        <v/>
      </c>
      <c r="P241" s="6" t="str">
        <f t="shared" si="37"/>
        <v/>
      </c>
    </row>
    <row r="242" spans="1:16" x14ac:dyDescent="0.35">
      <c r="A242">
        <v>238</v>
      </c>
      <c r="B242" s="61"/>
      <c r="C242" s="61"/>
      <c r="D242" s="62"/>
      <c r="E242" s="63"/>
      <c r="F242" s="64"/>
      <c r="G242" s="6">
        <f t="shared" si="31"/>
        <v>0</v>
      </c>
      <c r="H242" s="4" t="str">
        <f>IF($D242="","",VLOOKUP($D242,選択肢・高騰率!$A$2:$B$3,2))</f>
        <v/>
      </c>
      <c r="I242" s="20" t="str">
        <f t="shared" si="32"/>
        <v/>
      </c>
      <c r="J242" s="20" t="str">
        <f t="shared" si="33"/>
        <v/>
      </c>
      <c r="K242" s="65"/>
      <c r="L242" s="66"/>
      <c r="M242" s="20" t="str">
        <f t="shared" si="34"/>
        <v/>
      </c>
      <c r="N242" s="20" t="str">
        <f t="shared" si="35"/>
        <v/>
      </c>
      <c r="O242" s="20" t="str">
        <f t="shared" si="36"/>
        <v/>
      </c>
      <c r="P242" s="6" t="str">
        <f t="shared" si="37"/>
        <v/>
      </c>
    </row>
    <row r="243" spans="1:16" x14ac:dyDescent="0.35">
      <c r="A243">
        <v>239</v>
      </c>
      <c r="B243" s="61"/>
      <c r="C243" s="61"/>
      <c r="D243" s="62"/>
      <c r="E243" s="63"/>
      <c r="F243" s="64"/>
      <c r="G243" s="6">
        <f t="shared" si="31"/>
        <v>0</v>
      </c>
      <c r="H243" s="4" t="str">
        <f>IF($D243="","",VLOOKUP($D243,選択肢・高騰率!$A$2:$B$3,2))</f>
        <v/>
      </c>
      <c r="I243" s="20" t="str">
        <f t="shared" si="32"/>
        <v/>
      </c>
      <c r="J243" s="20" t="str">
        <f t="shared" si="33"/>
        <v/>
      </c>
      <c r="K243" s="65"/>
      <c r="L243" s="66"/>
      <c r="M243" s="20" t="str">
        <f t="shared" si="34"/>
        <v/>
      </c>
      <c r="N243" s="20" t="str">
        <f t="shared" si="35"/>
        <v/>
      </c>
      <c r="O243" s="20" t="str">
        <f t="shared" si="36"/>
        <v/>
      </c>
      <c r="P243" s="6" t="str">
        <f t="shared" si="37"/>
        <v/>
      </c>
    </row>
    <row r="244" spans="1:16" x14ac:dyDescent="0.35">
      <c r="A244">
        <v>240</v>
      </c>
      <c r="B244" s="61"/>
      <c r="C244" s="61"/>
      <c r="D244" s="62"/>
      <c r="E244" s="63"/>
      <c r="F244" s="64"/>
      <c r="G244" s="6">
        <f t="shared" si="31"/>
        <v>0</v>
      </c>
      <c r="H244" s="4" t="str">
        <f>IF($D244="","",VLOOKUP($D244,選択肢・高騰率!$A$2:$B$3,2))</f>
        <v/>
      </c>
      <c r="I244" s="20" t="str">
        <f t="shared" si="32"/>
        <v/>
      </c>
      <c r="J244" s="20" t="str">
        <f t="shared" si="33"/>
        <v/>
      </c>
      <c r="K244" s="65"/>
      <c r="L244" s="66"/>
      <c r="M244" s="20" t="str">
        <f t="shared" si="34"/>
        <v/>
      </c>
      <c r="N244" s="20" t="str">
        <f t="shared" si="35"/>
        <v/>
      </c>
      <c r="O244" s="20" t="str">
        <f t="shared" si="36"/>
        <v/>
      </c>
      <c r="P244" s="6" t="str">
        <f t="shared" si="37"/>
        <v/>
      </c>
    </row>
    <row r="245" spans="1:16" x14ac:dyDescent="0.35">
      <c r="A245">
        <v>241</v>
      </c>
      <c r="B245" s="61"/>
      <c r="C245" s="61"/>
      <c r="D245" s="62"/>
      <c r="E245" s="63"/>
      <c r="F245" s="64"/>
      <c r="G245" s="6">
        <f t="shared" si="31"/>
        <v>0</v>
      </c>
      <c r="H245" s="4" t="str">
        <f>IF($D245="","",VLOOKUP($D245,選択肢・高騰率!$A$2:$B$3,2))</f>
        <v/>
      </c>
      <c r="I245" s="20" t="str">
        <f t="shared" si="32"/>
        <v/>
      </c>
      <c r="J245" s="20" t="str">
        <f t="shared" si="33"/>
        <v/>
      </c>
      <c r="K245" s="65"/>
      <c r="L245" s="66"/>
      <c r="M245" s="20" t="str">
        <f t="shared" si="34"/>
        <v/>
      </c>
      <c r="N245" s="20" t="str">
        <f t="shared" si="35"/>
        <v/>
      </c>
      <c r="O245" s="20" t="str">
        <f t="shared" si="36"/>
        <v/>
      </c>
      <c r="P245" s="6" t="str">
        <f t="shared" si="37"/>
        <v/>
      </c>
    </row>
    <row r="246" spans="1:16" x14ac:dyDescent="0.35">
      <c r="A246">
        <v>242</v>
      </c>
      <c r="B246" s="61"/>
      <c r="C246" s="61"/>
      <c r="D246" s="62"/>
      <c r="E246" s="63"/>
      <c r="F246" s="64"/>
      <c r="G246" s="6">
        <f t="shared" si="31"/>
        <v>0</v>
      </c>
      <c r="H246" s="4" t="str">
        <f>IF($D246="","",VLOOKUP($D246,選択肢・高騰率!$A$2:$B$3,2))</f>
        <v/>
      </c>
      <c r="I246" s="20" t="str">
        <f t="shared" si="32"/>
        <v/>
      </c>
      <c r="J246" s="20" t="str">
        <f t="shared" si="33"/>
        <v/>
      </c>
      <c r="K246" s="65"/>
      <c r="L246" s="66"/>
      <c r="M246" s="20" t="str">
        <f t="shared" si="34"/>
        <v/>
      </c>
      <c r="N246" s="20" t="str">
        <f t="shared" si="35"/>
        <v/>
      </c>
      <c r="O246" s="20" t="str">
        <f t="shared" si="36"/>
        <v/>
      </c>
      <c r="P246" s="6" t="str">
        <f t="shared" si="37"/>
        <v/>
      </c>
    </row>
    <row r="247" spans="1:16" x14ac:dyDescent="0.35">
      <c r="A247">
        <v>243</v>
      </c>
      <c r="B247" s="61"/>
      <c r="C247" s="61"/>
      <c r="D247" s="62"/>
      <c r="E247" s="63"/>
      <c r="F247" s="64"/>
      <c r="G247" s="6">
        <f t="shared" si="31"/>
        <v>0</v>
      </c>
      <c r="H247" s="4" t="str">
        <f>IF($D247="","",VLOOKUP($D247,選択肢・高騰率!$A$2:$B$3,2))</f>
        <v/>
      </c>
      <c r="I247" s="20" t="str">
        <f t="shared" si="32"/>
        <v/>
      </c>
      <c r="J247" s="20" t="str">
        <f t="shared" si="33"/>
        <v/>
      </c>
      <c r="K247" s="65"/>
      <c r="L247" s="66"/>
      <c r="M247" s="20" t="str">
        <f t="shared" si="34"/>
        <v/>
      </c>
      <c r="N247" s="20" t="str">
        <f t="shared" si="35"/>
        <v/>
      </c>
      <c r="O247" s="20" t="str">
        <f t="shared" si="36"/>
        <v/>
      </c>
      <c r="P247" s="6" t="str">
        <f t="shared" si="37"/>
        <v/>
      </c>
    </row>
    <row r="248" spans="1:16" x14ac:dyDescent="0.35">
      <c r="A248">
        <v>244</v>
      </c>
      <c r="B248" s="61"/>
      <c r="C248" s="61"/>
      <c r="D248" s="62"/>
      <c r="E248" s="63"/>
      <c r="F248" s="64"/>
      <c r="G248" s="6">
        <f t="shared" si="31"/>
        <v>0</v>
      </c>
      <c r="H248" s="4" t="str">
        <f>IF($D248="","",VLOOKUP($D248,選択肢・高騰率!$A$2:$B$3,2))</f>
        <v/>
      </c>
      <c r="I248" s="20" t="str">
        <f t="shared" si="32"/>
        <v/>
      </c>
      <c r="J248" s="20" t="str">
        <f t="shared" si="33"/>
        <v/>
      </c>
      <c r="K248" s="65"/>
      <c r="L248" s="66"/>
      <c r="M248" s="20" t="str">
        <f t="shared" si="34"/>
        <v/>
      </c>
      <c r="N248" s="20" t="str">
        <f t="shared" si="35"/>
        <v/>
      </c>
      <c r="O248" s="20" t="str">
        <f t="shared" si="36"/>
        <v/>
      </c>
      <c r="P248" s="6" t="str">
        <f t="shared" si="37"/>
        <v/>
      </c>
    </row>
    <row r="249" spans="1:16" x14ac:dyDescent="0.35">
      <c r="A249">
        <v>245</v>
      </c>
      <c r="B249" s="61"/>
      <c r="C249" s="61"/>
      <c r="D249" s="62"/>
      <c r="E249" s="63"/>
      <c r="F249" s="64"/>
      <c r="G249" s="6">
        <f t="shared" si="31"/>
        <v>0</v>
      </c>
      <c r="H249" s="4" t="str">
        <f>IF($D249="","",VLOOKUP($D249,選択肢・高騰率!$A$2:$B$3,2))</f>
        <v/>
      </c>
      <c r="I249" s="20" t="str">
        <f t="shared" si="32"/>
        <v/>
      </c>
      <c r="J249" s="20" t="str">
        <f t="shared" si="33"/>
        <v/>
      </c>
      <c r="K249" s="65"/>
      <c r="L249" s="66"/>
      <c r="M249" s="20" t="str">
        <f t="shared" si="34"/>
        <v/>
      </c>
      <c r="N249" s="20" t="str">
        <f t="shared" si="35"/>
        <v/>
      </c>
      <c r="O249" s="20" t="str">
        <f t="shared" si="36"/>
        <v/>
      </c>
      <c r="P249" s="6" t="str">
        <f t="shared" si="37"/>
        <v/>
      </c>
    </row>
    <row r="250" spans="1:16" x14ac:dyDescent="0.35">
      <c r="A250">
        <v>246</v>
      </c>
      <c r="B250" s="61"/>
      <c r="C250" s="61"/>
      <c r="D250" s="62"/>
      <c r="E250" s="63"/>
      <c r="F250" s="64"/>
      <c r="G250" s="6">
        <f t="shared" si="31"/>
        <v>0</v>
      </c>
      <c r="H250" s="4" t="str">
        <f>IF($D250="","",VLOOKUP($D250,選択肢・高騰率!$A$2:$B$3,2))</f>
        <v/>
      </c>
      <c r="I250" s="20" t="str">
        <f t="shared" si="32"/>
        <v/>
      </c>
      <c r="J250" s="20" t="str">
        <f t="shared" si="33"/>
        <v/>
      </c>
      <c r="K250" s="65"/>
      <c r="L250" s="66"/>
      <c r="M250" s="20" t="str">
        <f t="shared" si="34"/>
        <v/>
      </c>
      <c r="N250" s="20" t="str">
        <f t="shared" si="35"/>
        <v/>
      </c>
      <c r="O250" s="20" t="str">
        <f t="shared" si="36"/>
        <v/>
      </c>
      <c r="P250" s="6" t="str">
        <f t="shared" si="37"/>
        <v/>
      </c>
    </row>
    <row r="251" spans="1:16" x14ac:dyDescent="0.35">
      <c r="A251">
        <v>247</v>
      </c>
      <c r="B251" s="61"/>
      <c r="C251" s="61"/>
      <c r="D251" s="62"/>
      <c r="E251" s="63"/>
      <c r="F251" s="64"/>
      <c r="G251" s="6">
        <f t="shared" si="31"/>
        <v>0</v>
      </c>
      <c r="H251" s="4" t="str">
        <f>IF($D251="","",VLOOKUP($D251,選択肢・高騰率!$A$2:$B$3,2))</f>
        <v/>
      </c>
      <c r="I251" s="20" t="str">
        <f t="shared" si="32"/>
        <v/>
      </c>
      <c r="J251" s="20" t="str">
        <f t="shared" si="33"/>
        <v/>
      </c>
      <c r="K251" s="65"/>
      <c r="L251" s="66"/>
      <c r="M251" s="20" t="str">
        <f t="shared" si="34"/>
        <v/>
      </c>
      <c r="N251" s="20" t="str">
        <f t="shared" si="35"/>
        <v/>
      </c>
      <c r="O251" s="20" t="str">
        <f t="shared" si="36"/>
        <v/>
      </c>
      <c r="P251" s="6" t="str">
        <f t="shared" si="37"/>
        <v/>
      </c>
    </row>
    <row r="252" spans="1:16" x14ac:dyDescent="0.35">
      <c r="A252">
        <v>248</v>
      </c>
      <c r="B252" s="61"/>
      <c r="C252" s="61"/>
      <c r="D252" s="62"/>
      <c r="E252" s="63"/>
      <c r="F252" s="64"/>
      <c r="G252" s="6">
        <f t="shared" si="31"/>
        <v>0</v>
      </c>
      <c r="H252" s="4" t="str">
        <f>IF($D252="","",VLOOKUP($D252,選択肢・高騰率!$A$2:$B$3,2))</f>
        <v/>
      </c>
      <c r="I252" s="20" t="str">
        <f t="shared" si="32"/>
        <v/>
      </c>
      <c r="J252" s="20" t="str">
        <f t="shared" si="33"/>
        <v/>
      </c>
      <c r="K252" s="65"/>
      <c r="L252" s="66"/>
      <c r="M252" s="20" t="str">
        <f t="shared" si="34"/>
        <v/>
      </c>
      <c r="N252" s="20" t="str">
        <f t="shared" si="35"/>
        <v/>
      </c>
      <c r="O252" s="20" t="str">
        <f t="shared" si="36"/>
        <v/>
      </c>
      <c r="P252" s="6" t="str">
        <f t="shared" si="37"/>
        <v/>
      </c>
    </row>
    <row r="253" spans="1:16" x14ac:dyDescent="0.35">
      <c r="A253">
        <v>249</v>
      </c>
      <c r="B253" s="61"/>
      <c r="C253" s="61"/>
      <c r="D253" s="62"/>
      <c r="E253" s="63"/>
      <c r="F253" s="64"/>
      <c r="G253" s="6">
        <f t="shared" si="31"/>
        <v>0</v>
      </c>
      <c r="H253" s="4" t="str">
        <f>IF($D253="","",VLOOKUP($D253,選択肢・高騰率!$A$2:$B$3,2))</f>
        <v/>
      </c>
      <c r="I253" s="20" t="str">
        <f t="shared" si="32"/>
        <v/>
      </c>
      <c r="J253" s="20" t="str">
        <f t="shared" si="33"/>
        <v/>
      </c>
      <c r="K253" s="65"/>
      <c r="L253" s="66"/>
      <c r="M253" s="20" t="str">
        <f t="shared" si="34"/>
        <v/>
      </c>
      <c r="N253" s="20" t="str">
        <f t="shared" si="35"/>
        <v/>
      </c>
      <c r="O253" s="20" t="str">
        <f t="shared" si="36"/>
        <v/>
      </c>
      <c r="P253" s="6" t="str">
        <f t="shared" si="37"/>
        <v/>
      </c>
    </row>
    <row r="254" spans="1:16" x14ac:dyDescent="0.35">
      <c r="A254">
        <v>250</v>
      </c>
      <c r="B254" s="61"/>
      <c r="C254" s="61"/>
      <c r="D254" s="62"/>
      <c r="E254" s="63"/>
      <c r="F254" s="64"/>
      <c r="G254" s="6">
        <f t="shared" si="31"/>
        <v>0</v>
      </c>
      <c r="H254" s="4" t="str">
        <f>IF($D254="","",VLOOKUP($D254,選択肢・高騰率!$A$2:$B$3,2))</f>
        <v/>
      </c>
      <c r="I254" s="20" t="str">
        <f t="shared" si="32"/>
        <v/>
      </c>
      <c r="J254" s="20" t="str">
        <f t="shared" si="33"/>
        <v/>
      </c>
      <c r="K254" s="65"/>
      <c r="L254" s="66"/>
      <c r="M254" s="20" t="str">
        <f t="shared" si="34"/>
        <v/>
      </c>
      <c r="N254" s="20" t="str">
        <f t="shared" si="35"/>
        <v/>
      </c>
      <c r="O254" s="20" t="str">
        <f t="shared" si="36"/>
        <v/>
      </c>
      <c r="P254" s="6" t="str">
        <f t="shared" si="37"/>
        <v/>
      </c>
    </row>
  </sheetData>
  <sheetProtection password="B3B1" sheet="1" objects="1" scenarios="1" insertRows="0" autoFilter="0"/>
  <autoFilter ref="D3:D104" xr:uid="{00000000-0009-0000-0000-000001000000}"/>
  <mergeCells count="2">
    <mergeCell ref="A3:A4"/>
    <mergeCell ref="K3:L3"/>
  </mergeCells>
  <phoneticPr fontId="1"/>
  <pageMargins left="0.7" right="0.7" top="0.75" bottom="0.75" header="0.3" footer="0.3"/>
  <pageSetup paperSize="9" scale="68" orientation="landscape" r:id="rId1"/>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100-000000000000}">
          <x14:formula1>
            <xm:f>選択肢・高騰率!$A$2:$A$3</xm:f>
          </x14:formula1>
          <xm:sqref>D5:D254</xm:sqref>
        </x14:dataValidation>
        <x14:dataValidation type="list" allowBlank="1" showInputMessage="1" showErrorMessage="1" xr:uid="{00000000-0002-0000-0100-000001000000}">
          <x14:formula1>
            <xm:f>選択肢・高騰率!$D$2:$D$3</xm:f>
          </x14:formula1>
          <xm:sqref>F5:F254</xm:sqref>
        </x14:dataValidation>
        <x14:dataValidation type="list" allowBlank="1" showInputMessage="1" showErrorMessage="1" xr:uid="{00000000-0002-0000-0100-000002000000}">
          <x14:formula1>
            <xm:f>選択肢・高騰率!$F$2:$F$3</xm:f>
          </x14:formula1>
          <xm:sqref>K5:K254</xm:sqref>
        </x14:dataValidation>
        <x14:dataValidation type="list" allowBlank="1" showInputMessage="1" showErrorMessage="1" xr:uid="{00000000-0002-0000-0100-000003000000}">
          <x14:formula1>
            <xm:f>選択肢・高騰率!$H$2:$H$3</xm:f>
          </x14:formula1>
          <xm:sqref>C5:C254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K114"/>
  <sheetViews>
    <sheetView showGridLines="0" zoomScaleNormal="100" zoomScaleSheetLayoutView="108" workbookViewId="0">
      <selection activeCell="B7" sqref="B7"/>
    </sheetView>
  </sheetViews>
  <sheetFormatPr defaultColWidth="7.75" defaultRowHeight="12" x14ac:dyDescent="0.35"/>
  <cols>
    <col min="1" max="1" width="5.25" style="45" customWidth="1"/>
    <col min="2" max="2" width="13.625" style="25" customWidth="1"/>
    <col min="3" max="3" width="9.875" style="25" customWidth="1"/>
    <col min="4" max="4" width="16.375" style="26" customWidth="1"/>
    <col min="5" max="5" width="16.375" style="27" customWidth="1"/>
    <col min="6" max="7" width="16.375" style="28" customWidth="1"/>
    <col min="8" max="8" width="16.375" style="29" customWidth="1"/>
    <col min="9" max="10" width="7.75" style="29"/>
    <col min="11" max="11" width="7.75" style="83"/>
    <col min="12" max="16384" width="7.75" style="29"/>
  </cols>
  <sheetData>
    <row r="1" spans="1:11" ht="30" customHeight="1" x14ac:dyDescent="0.35">
      <c r="A1" s="24" t="s">
        <v>59</v>
      </c>
      <c r="K1" s="83" t="s">
        <v>91</v>
      </c>
    </row>
    <row r="2" spans="1:11" ht="30" customHeight="1" x14ac:dyDescent="0.35">
      <c r="A2" s="24"/>
      <c r="K2" s="83" t="s">
        <v>92</v>
      </c>
    </row>
    <row r="3" spans="1:11" ht="30" customHeight="1" x14ac:dyDescent="0.35">
      <c r="A3" s="30" t="s">
        <v>60</v>
      </c>
      <c r="D3" s="31"/>
      <c r="E3" s="32"/>
      <c r="F3" s="33"/>
      <c r="G3" s="33"/>
      <c r="K3" s="83" t="s">
        <v>92</v>
      </c>
    </row>
    <row r="4" spans="1:11" ht="20.45" customHeight="1" thickBot="1" x14ac:dyDescent="0.4">
      <c r="A4" s="90" t="s">
        <v>61</v>
      </c>
      <c r="B4" s="93" t="s">
        <v>62</v>
      </c>
      <c r="C4" s="94"/>
      <c r="D4" s="95" t="s">
        <v>63</v>
      </c>
      <c r="E4" s="96"/>
      <c r="F4" s="96"/>
      <c r="G4" s="96"/>
      <c r="H4" s="97"/>
      <c r="K4" s="83" t="s">
        <v>92</v>
      </c>
    </row>
    <row r="5" spans="1:11" ht="53.25" customHeight="1" thickBot="1" x14ac:dyDescent="0.4">
      <c r="A5" s="91"/>
      <c r="B5" s="98" t="s">
        <v>64</v>
      </c>
      <c r="C5" s="98" t="s">
        <v>65</v>
      </c>
      <c r="D5" s="100" t="s">
        <v>66</v>
      </c>
      <c r="E5" s="101"/>
      <c r="F5" s="100" t="s">
        <v>67</v>
      </c>
      <c r="G5" s="102"/>
      <c r="H5" s="103" t="s">
        <v>68</v>
      </c>
      <c r="K5" s="83" t="s">
        <v>92</v>
      </c>
    </row>
    <row r="6" spans="1:11" ht="42" customHeight="1" thickBot="1" x14ac:dyDescent="0.4">
      <c r="A6" s="92"/>
      <c r="B6" s="99"/>
      <c r="C6" s="99"/>
      <c r="D6" s="34" t="s">
        <v>69</v>
      </c>
      <c r="E6" s="35" t="s">
        <v>70</v>
      </c>
      <c r="F6" s="34" t="s">
        <v>69</v>
      </c>
      <c r="G6" s="35" t="s">
        <v>70</v>
      </c>
      <c r="H6" s="104"/>
      <c r="K6" s="83" t="s">
        <v>92</v>
      </c>
    </row>
    <row r="7" spans="1:11" ht="41.1" customHeight="1" thickTop="1" x14ac:dyDescent="0.35">
      <c r="A7" s="46">
        <v>1</v>
      </c>
      <c r="B7" s="58"/>
      <c r="C7" s="86"/>
      <c r="D7" s="50" t="str">
        <f t="array" ref="D7">IFERROR(IF($B7="","",INDEX(算出ツール!$G$5:$G$999,MATCH($B7&amp;算出ツール!$F$1,算出ツール!$B$5:$B$999&amp;算出ツール!$D$5:$D$999,0))),"")</f>
        <v/>
      </c>
      <c r="E7" s="49" t="str">
        <f t="array" ref="E7">IFERROR(IF($B7="","",INDEX(算出ツール!$P$5:$P$999,MATCH($B7&amp;算出ツール!$F$1,算出ツール!$B$5:$B$999&amp;算出ツール!$D$5:$D$999,0))),"")</f>
        <v/>
      </c>
      <c r="F7" s="50" t="str">
        <f t="array" ref="F7">IFERROR(IF($B7="","",INDEX(算出ツール!$G$5:$G$999,MATCH($B7&amp;算出ツール!$H$1,算出ツール!$B$5:$B$999&amp;算出ツール!$D$5:$D$999,0))),"")</f>
        <v/>
      </c>
      <c r="G7" s="49" t="str">
        <f t="array" ref="G7">IFERROR(IF($B7="","",INDEX(算出ツール!$P$5:$P$999,MATCH($B7&amp;算出ツール!$H$1,算出ツール!$B$5:$B$999&amp;算出ツール!$D$5:$D$999,0))),"")</f>
        <v/>
      </c>
      <c r="H7" s="49" t="str">
        <f>IF(B7="","",SUM(E7,G7))</f>
        <v/>
      </c>
      <c r="K7" s="83" t="str">
        <f>IF($B7="","","○")</f>
        <v/>
      </c>
    </row>
    <row r="8" spans="1:11" ht="41.1" customHeight="1" x14ac:dyDescent="0.35">
      <c r="A8" s="46">
        <v>2</v>
      </c>
      <c r="B8" s="58"/>
      <c r="C8" s="86"/>
      <c r="D8" s="51" t="str">
        <f t="array" ref="D8">IFERROR(IF($B8="","",INDEX(算出ツール!$G$5:$G$999,MATCH($B8&amp;算出ツール!$F$1,算出ツール!$B$5:$B$999&amp;算出ツール!$D$5:$D$999,0))),"")</f>
        <v/>
      </c>
      <c r="E8" s="52" t="str">
        <f t="array" ref="E8">IFERROR(IF($B8="","",INDEX(算出ツール!$P$5:$P$999,MATCH($B8&amp;算出ツール!$F$1,算出ツール!$B$5:$B$999&amp;算出ツール!$D$5:$D$999,0))),"")</f>
        <v/>
      </c>
      <c r="F8" s="51" t="str">
        <f t="array" ref="F8">IFERROR(IF($B8="","",INDEX(算出ツール!$G$5:$G$999,MATCH($B8&amp;算出ツール!$H$1,算出ツール!$B$5:$B$999&amp;算出ツール!$D$5:$D$999,0))),"")</f>
        <v/>
      </c>
      <c r="G8" s="52" t="str">
        <f t="array" ref="G8">IFERROR(IF($B8="","",INDEX(算出ツール!$P$5:$P$999,MATCH($B8&amp;算出ツール!$H$1,算出ツール!$B$5:$B$999&amp;算出ツール!$D$5:$D$999,0))),"")</f>
        <v/>
      </c>
      <c r="H8" s="52" t="str">
        <f t="shared" ref="H8:H71" si="0">IF(B8="","",SUM(E8,G8))</f>
        <v/>
      </c>
      <c r="K8" s="83" t="str">
        <f t="shared" ref="K8:K71" si="1">IF($B8="","","○")</f>
        <v/>
      </c>
    </row>
    <row r="9" spans="1:11" ht="41.1" customHeight="1" x14ac:dyDescent="0.35">
      <c r="A9" s="46">
        <v>3</v>
      </c>
      <c r="B9" s="58"/>
      <c r="C9" s="86"/>
      <c r="D9" s="51" t="str">
        <f t="array" ref="D9">IFERROR(IF($B9="","",INDEX(算出ツール!$G$5:$G$999,MATCH($B9&amp;算出ツール!$F$1,算出ツール!$B$5:$B$999&amp;算出ツール!$D$5:$D$999,0))),"")</f>
        <v/>
      </c>
      <c r="E9" s="52" t="str">
        <f t="array" ref="E9">IFERROR(IF($B9="","",INDEX(算出ツール!$P$5:$P$999,MATCH($B9&amp;算出ツール!$F$1,算出ツール!$B$5:$B$999&amp;算出ツール!$D$5:$D$999,0))),"")</f>
        <v/>
      </c>
      <c r="F9" s="51" t="str">
        <f t="array" ref="F9">IFERROR(IF($B9="","",INDEX(算出ツール!$G$5:$G$999,MATCH($B9&amp;算出ツール!$H$1,算出ツール!$B$5:$B$999&amp;算出ツール!$D$5:$D$999,0))),"")</f>
        <v/>
      </c>
      <c r="G9" s="52" t="str">
        <f t="array" ref="G9">IFERROR(IF($B9="","",INDEX(算出ツール!$P$5:$P$999,MATCH($B9&amp;算出ツール!$H$1,算出ツール!$B$5:$B$999&amp;算出ツール!$D$5:$D$999,0))),"")</f>
        <v/>
      </c>
      <c r="H9" s="52" t="str">
        <f t="shared" si="0"/>
        <v/>
      </c>
      <c r="K9" s="83" t="str">
        <f t="shared" si="1"/>
        <v/>
      </c>
    </row>
    <row r="10" spans="1:11" ht="41.1" customHeight="1" x14ac:dyDescent="0.35">
      <c r="A10" s="46">
        <v>4</v>
      </c>
      <c r="B10" s="58"/>
      <c r="C10" s="86"/>
      <c r="D10" s="51" t="str">
        <f t="array" ref="D10">IFERROR(IF($B10="","",INDEX(算出ツール!$G$5:$G$999,MATCH($B10&amp;算出ツール!$F$1,算出ツール!$B$5:$B$999&amp;算出ツール!$D$5:$D$999,0))),"")</f>
        <v/>
      </c>
      <c r="E10" s="52" t="str">
        <f t="array" ref="E10">IFERROR(IF($B10="","",INDEX(算出ツール!$P$5:$P$999,MATCH($B10&amp;算出ツール!$F$1,算出ツール!$B$5:$B$999&amp;算出ツール!$D$5:$D$999,0))),"")</f>
        <v/>
      </c>
      <c r="F10" s="51" t="str">
        <f t="array" ref="F10">IFERROR(IF($B10="","",INDEX(算出ツール!$G$5:$G$999,MATCH($B10&amp;算出ツール!$H$1,算出ツール!$B$5:$B$999&amp;算出ツール!$D$5:$D$999,0))),"")</f>
        <v/>
      </c>
      <c r="G10" s="52" t="str">
        <f t="array" ref="G10">IFERROR(IF($B10="","",INDEX(算出ツール!$P$5:$P$999,MATCH($B10&amp;算出ツール!$H$1,算出ツール!$B$5:$B$999&amp;算出ツール!$D$5:$D$999,0))),"")</f>
        <v/>
      </c>
      <c r="H10" s="52" t="str">
        <f t="shared" si="0"/>
        <v/>
      </c>
      <c r="K10" s="83" t="str">
        <f t="shared" si="1"/>
        <v/>
      </c>
    </row>
    <row r="11" spans="1:11" ht="41.1" customHeight="1" x14ac:dyDescent="0.35">
      <c r="A11" s="46">
        <v>5</v>
      </c>
      <c r="B11" s="58"/>
      <c r="C11" s="86"/>
      <c r="D11" s="51" t="str">
        <f t="array" ref="D11">IFERROR(IF($B11="","",INDEX(算出ツール!$G$5:$G$999,MATCH($B11&amp;算出ツール!$F$1,算出ツール!$B$5:$B$999&amp;算出ツール!$D$5:$D$999,0))),"")</f>
        <v/>
      </c>
      <c r="E11" s="52" t="str">
        <f t="array" ref="E11">IFERROR(IF($B11="","",INDEX(算出ツール!$P$5:$P$999,MATCH($B11&amp;算出ツール!$F$1,算出ツール!$B$5:$B$999&amp;算出ツール!$D$5:$D$999,0))),"")</f>
        <v/>
      </c>
      <c r="F11" s="51" t="str">
        <f t="array" ref="F11">IFERROR(IF($B11="","",INDEX(算出ツール!$G$5:$G$999,MATCH($B11&amp;算出ツール!$H$1,算出ツール!$B$5:$B$999&amp;算出ツール!$D$5:$D$999,0))),"")</f>
        <v/>
      </c>
      <c r="G11" s="52" t="str">
        <f t="array" ref="G11">IFERROR(IF($B11="","",INDEX(算出ツール!$P$5:$P$999,MATCH($B11&amp;算出ツール!$H$1,算出ツール!$B$5:$B$999&amp;算出ツール!$D$5:$D$999,0))),"")</f>
        <v/>
      </c>
      <c r="H11" s="52" t="str">
        <f t="shared" si="0"/>
        <v/>
      </c>
      <c r="K11" s="83" t="str">
        <f t="shared" si="1"/>
        <v/>
      </c>
    </row>
    <row r="12" spans="1:11" ht="41.1" customHeight="1" x14ac:dyDescent="0.35">
      <c r="A12" s="46">
        <v>6</v>
      </c>
      <c r="B12" s="58"/>
      <c r="C12" s="86"/>
      <c r="D12" s="51" t="str">
        <f t="array" ref="D12">IFERROR(IF($B12="","",INDEX(算出ツール!$G$5:$G$999,MATCH($B12&amp;算出ツール!$F$1,算出ツール!$B$5:$B$999&amp;算出ツール!$D$5:$D$999,0))),"")</f>
        <v/>
      </c>
      <c r="E12" s="52" t="str">
        <f t="array" ref="E12">IFERROR(IF($B12="","",INDEX(算出ツール!$P$5:$P$999,MATCH($B12&amp;算出ツール!$F$1,算出ツール!$B$5:$B$999&amp;算出ツール!$D$5:$D$999,0))),"")</f>
        <v/>
      </c>
      <c r="F12" s="51" t="str">
        <f t="array" ref="F12">IFERROR(IF($B12="","",INDEX(算出ツール!$G$5:$G$999,MATCH($B12&amp;算出ツール!$H$1,算出ツール!$B$5:$B$999&amp;算出ツール!$D$5:$D$999,0))),"")</f>
        <v/>
      </c>
      <c r="G12" s="52" t="str">
        <f t="array" ref="G12">IFERROR(IF($B12="","",INDEX(算出ツール!$P$5:$P$999,MATCH($B12&amp;算出ツール!$H$1,算出ツール!$B$5:$B$999&amp;算出ツール!$D$5:$D$999,0))),"")</f>
        <v/>
      </c>
      <c r="H12" s="52" t="str">
        <f t="shared" si="0"/>
        <v/>
      </c>
      <c r="K12" s="83" t="str">
        <f t="shared" si="1"/>
        <v/>
      </c>
    </row>
    <row r="13" spans="1:11" ht="41.1" customHeight="1" x14ac:dyDescent="0.35">
      <c r="A13" s="46">
        <v>7</v>
      </c>
      <c r="B13" s="58"/>
      <c r="C13" s="86"/>
      <c r="D13" s="51" t="str">
        <f t="array" ref="D13">IFERROR(IF($B13="","",INDEX(算出ツール!$G$5:$G$999,MATCH($B13&amp;算出ツール!$F$1,算出ツール!$B$5:$B$999&amp;算出ツール!$D$5:$D$999,0))),"")</f>
        <v/>
      </c>
      <c r="E13" s="52" t="str">
        <f t="array" ref="E13">IFERROR(IF($B13="","",INDEX(算出ツール!$P$5:$P$999,MATCH($B13&amp;算出ツール!$F$1,算出ツール!$B$5:$B$999&amp;算出ツール!$D$5:$D$999,0))),"")</f>
        <v/>
      </c>
      <c r="F13" s="51" t="str">
        <f t="array" ref="F13">IFERROR(IF($B13="","",INDEX(算出ツール!$G$5:$G$999,MATCH($B13&amp;算出ツール!$H$1,算出ツール!$B$5:$B$999&amp;算出ツール!$D$5:$D$999,0))),"")</f>
        <v/>
      </c>
      <c r="G13" s="52" t="str">
        <f t="array" ref="G13">IFERROR(IF($B13="","",INDEX(算出ツール!$P$5:$P$999,MATCH($B13&amp;算出ツール!$H$1,算出ツール!$B$5:$B$999&amp;算出ツール!$D$5:$D$999,0))),"")</f>
        <v/>
      </c>
      <c r="H13" s="52" t="str">
        <f t="shared" si="0"/>
        <v/>
      </c>
      <c r="K13" s="83" t="str">
        <f t="shared" si="1"/>
        <v/>
      </c>
    </row>
    <row r="14" spans="1:11" ht="41.1" customHeight="1" x14ac:dyDescent="0.35">
      <c r="A14" s="46">
        <v>8</v>
      </c>
      <c r="B14" s="58"/>
      <c r="C14" s="86"/>
      <c r="D14" s="51" t="str">
        <f t="array" ref="D14">IFERROR(IF($B14="","",INDEX(算出ツール!$G$5:$G$999,MATCH($B14&amp;算出ツール!$F$1,算出ツール!$B$5:$B$999&amp;算出ツール!$D$5:$D$999,0))),"")</f>
        <v/>
      </c>
      <c r="E14" s="52" t="str">
        <f t="array" ref="E14">IFERROR(IF($B14="","",INDEX(算出ツール!$P$5:$P$999,MATCH($B14&amp;算出ツール!$F$1,算出ツール!$B$5:$B$999&amp;算出ツール!$D$5:$D$999,0))),"")</f>
        <v/>
      </c>
      <c r="F14" s="51" t="str">
        <f t="array" ref="F14">IFERROR(IF($B14="","",INDEX(算出ツール!$G$5:$G$999,MATCH($B14&amp;算出ツール!$H$1,算出ツール!$B$5:$B$999&amp;算出ツール!$D$5:$D$999,0))),"")</f>
        <v/>
      </c>
      <c r="G14" s="52" t="str">
        <f t="array" ref="G14">IFERROR(IF($B14="","",INDEX(算出ツール!$P$5:$P$999,MATCH($B14&amp;算出ツール!$H$1,算出ツール!$B$5:$B$999&amp;算出ツール!$D$5:$D$999,0))),"")</f>
        <v/>
      </c>
      <c r="H14" s="52" t="str">
        <f t="shared" si="0"/>
        <v/>
      </c>
      <c r="K14" s="83" t="str">
        <f t="shared" si="1"/>
        <v/>
      </c>
    </row>
    <row r="15" spans="1:11" ht="41.1" customHeight="1" x14ac:dyDescent="0.35">
      <c r="A15" s="46">
        <v>9</v>
      </c>
      <c r="B15" s="58"/>
      <c r="C15" s="86"/>
      <c r="D15" s="51" t="str">
        <f t="array" ref="D15">IFERROR(IF($B15="","",INDEX(算出ツール!$G$5:$G$999,MATCH($B15&amp;算出ツール!$F$1,算出ツール!$B$5:$B$999&amp;算出ツール!$D$5:$D$999,0))),"")</f>
        <v/>
      </c>
      <c r="E15" s="52" t="str">
        <f t="array" ref="E15">IFERROR(IF($B15="","",INDEX(算出ツール!$P$5:$P$999,MATCH($B15&amp;算出ツール!$F$1,算出ツール!$B$5:$B$999&amp;算出ツール!$D$5:$D$999,0))),"")</f>
        <v/>
      </c>
      <c r="F15" s="51" t="str">
        <f t="array" ref="F15">IFERROR(IF($B15="","",INDEX(算出ツール!$G$5:$G$999,MATCH($B15&amp;算出ツール!$H$1,算出ツール!$B$5:$B$999&amp;算出ツール!$D$5:$D$999,0))),"")</f>
        <v/>
      </c>
      <c r="G15" s="52" t="str">
        <f t="array" ref="G15">IFERROR(IF($B15="","",INDEX(算出ツール!$P$5:$P$999,MATCH($B15&amp;算出ツール!$H$1,算出ツール!$B$5:$B$999&amp;算出ツール!$D$5:$D$999,0))),"")</f>
        <v/>
      </c>
      <c r="H15" s="52" t="str">
        <f t="shared" si="0"/>
        <v/>
      </c>
      <c r="K15" s="83" t="str">
        <f t="shared" si="1"/>
        <v/>
      </c>
    </row>
    <row r="16" spans="1:11" ht="41.1" customHeight="1" x14ac:dyDescent="0.35">
      <c r="A16" s="46">
        <v>10</v>
      </c>
      <c r="B16" s="58"/>
      <c r="C16" s="86"/>
      <c r="D16" s="51" t="str">
        <f t="array" ref="D16">IFERROR(IF($B16="","",INDEX(算出ツール!$G$5:$G$999,MATCH($B16&amp;算出ツール!$F$1,算出ツール!$B$5:$B$999&amp;算出ツール!$D$5:$D$999,0))),"")</f>
        <v/>
      </c>
      <c r="E16" s="52" t="str">
        <f t="array" ref="E16">IFERROR(IF($B16="","",INDEX(算出ツール!$P$5:$P$999,MATCH($B16&amp;算出ツール!$F$1,算出ツール!$B$5:$B$999&amp;算出ツール!$D$5:$D$999,0))),"")</f>
        <v/>
      </c>
      <c r="F16" s="51" t="str">
        <f t="array" ref="F16">IFERROR(IF($B16="","",INDEX(算出ツール!$G$5:$G$999,MATCH($B16&amp;算出ツール!$H$1,算出ツール!$B$5:$B$999&amp;算出ツール!$D$5:$D$999,0))),"")</f>
        <v/>
      </c>
      <c r="G16" s="52" t="str">
        <f t="array" ref="G16">IFERROR(IF($B16="","",INDEX(算出ツール!$P$5:$P$999,MATCH($B16&amp;算出ツール!$H$1,算出ツール!$B$5:$B$999&amp;算出ツール!$D$5:$D$999,0))),"")</f>
        <v/>
      </c>
      <c r="H16" s="52" t="str">
        <f t="shared" si="0"/>
        <v/>
      </c>
      <c r="K16" s="83" t="str">
        <f t="shared" si="1"/>
        <v/>
      </c>
    </row>
    <row r="17" spans="1:11" ht="41.1" customHeight="1" x14ac:dyDescent="0.35">
      <c r="A17" s="46">
        <v>11</v>
      </c>
      <c r="B17" s="58"/>
      <c r="C17" s="86"/>
      <c r="D17" s="51" t="str">
        <f t="array" ref="D17">IFERROR(IF($B17="","",INDEX(算出ツール!$G$5:$G$999,MATCH($B17&amp;算出ツール!$F$1,算出ツール!$B$5:$B$999&amp;算出ツール!$D$5:$D$999,0))),"")</f>
        <v/>
      </c>
      <c r="E17" s="52" t="str">
        <f t="array" ref="E17">IFERROR(IF($B17="","",INDEX(算出ツール!$P$5:$P$999,MATCH($B17&amp;算出ツール!$F$1,算出ツール!$B$5:$B$999&amp;算出ツール!$D$5:$D$999,0))),"")</f>
        <v/>
      </c>
      <c r="F17" s="51" t="str">
        <f t="array" ref="F17">IFERROR(IF($B17="","",INDEX(算出ツール!$G$5:$G$999,MATCH($B17&amp;算出ツール!$H$1,算出ツール!$B$5:$B$999&amp;算出ツール!$D$5:$D$999,0))),"")</f>
        <v/>
      </c>
      <c r="G17" s="52" t="str">
        <f t="array" ref="G17">IFERROR(IF($B17="","",INDEX(算出ツール!$P$5:$P$999,MATCH($B17&amp;算出ツール!$H$1,算出ツール!$B$5:$B$999&amp;算出ツール!$D$5:$D$999,0))),"")</f>
        <v/>
      </c>
      <c r="H17" s="52" t="str">
        <f t="shared" si="0"/>
        <v/>
      </c>
      <c r="K17" s="83" t="str">
        <f t="shared" si="1"/>
        <v/>
      </c>
    </row>
    <row r="18" spans="1:11" ht="41.1" customHeight="1" x14ac:dyDescent="0.35">
      <c r="A18" s="46">
        <v>12</v>
      </c>
      <c r="B18" s="58"/>
      <c r="C18" s="86"/>
      <c r="D18" s="51" t="str">
        <f t="array" ref="D18">IFERROR(IF($B18="","",INDEX(算出ツール!$G$5:$G$999,MATCH($B18&amp;算出ツール!$F$1,算出ツール!$B$5:$B$999&amp;算出ツール!$D$5:$D$999,0))),"")</f>
        <v/>
      </c>
      <c r="E18" s="52" t="str">
        <f t="array" ref="E18">IFERROR(IF($B18="","",INDEX(算出ツール!$P$5:$P$999,MATCH($B18&amp;算出ツール!$F$1,算出ツール!$B$5:$B$999&amp;算出ツール!$D$5:$D$999,0))),"")</f>
        <v/>
      </c>
      <c r="F18" s="51" t="str">
        <f t="array" ref="F18">IFERROR(IF($B18="","",INDEX(算出ツール!$G$5:$G$999,MATCH($B18&amp;算出ツール!$H$1,算出ツール!$B$5:$B$999&amp;算出ツール!$D$5:$D$999,0))),"")</f>
        <v/>
      </c>
      <c r="G18" s="52" t="str">
        <f t="array" ref="G18">IFERROR(IF($B18="","",INDEX(算出ツール!$P$5:$P$999,MATCH($B18&amp;算出ツール!$H$1,算出ツール!$B$5:$B$999&amp;算出ツール!$D$5:$D$999,0))),"")</f>
        <v/>
      </c>
      <c r="H18" s="52" t="str">
        <f t="shared" si="0"/>
        <v/>
      </c>
      <c r="K18" s="83" t="str">
        <f t="shared" si="1"/>
        <v/>
      </c>
    </row>
    <row r="19" spans="1:11" ht="41.1" customHeight="1" x14ac:dyDescent="0.35">
      <c r="A19" s="46">
        <v>13</v>
      </c>
      <c r="B19" s="58"/>
      <c r="C19" s="86"/>
      <c r="D19" s="51" t="str">
        <f t="array" ref="D19">IFERROR(IF($B19="","",INDEX(算出ツール!$G$5:$G$999,MATCH($B19&amp;算出ツール!$F$1,算出ツール!$B$5:$B$999&amp;算出ツール!$D$5:$D$999,0))),"")</f>
        <v/>
      </c>
      <c r="E19" s="52" t="str">
        <f t="array" ref="E19">IFERROR(IF($B19="","",INDEX(算出ツール!$P$5:$P$999,MATCH($B19&amp;算出ツール!$F$1,算出ツール!$B$5:$B$999&amp;算出ツール!$D$5:$D$999,0))),"")</f>
        <v/>
      </c>
      <c r="F19" s="51" t="str">
        <f t="array" ref="F19">IFERROR(IF($B19="","",INDEX(算出ツール!$G$5:$G$999,MATCH($B19&amp;算出ツール!$H$1,算出ツール!$B$5:$B$999&amp;算出ツール!$D$5:$D$999,0))),"")</f>
        <v/>
      </c>
      <c r="G19" s="52" t="str">
        <f t="array" ref="G19">IFERROR(IF($B19="","",INDEX(算出ツール!$P$5:$P$999,MATCH($B19&amp;算出ツール!$H$1,算出ツール!$B$5:$B$999&amp;算出ツール!$D$5:$D$999,0))),"")</f>
        <v/>
      </c>
      <c r="H19" s="52" t="str">
        <f t="shared" si="0"/>
        <v/>
      </c>
      <c r="K19" s="83" t="str">
        <f t="shared" si="1"/>
        <v/>
      </c>
    </row>
    <row r="20" spans="1:11" ht="41.1" customHeight="1" x14ac:dyDescent="0.35">
      <c r="A20" s="46">
        <v>14</v>
      </c>
      <c r="B20" s="58"/>
      <c r="C20" s="86"/>
      <c r="D20" s="51" t="str">
        <f t="array" ref="D20">IFERROR(IF($B20="","",INDEX(算出ツール!$G$5:$G$999,MATCH($B20&amp;算出ツール!$F$1,算出ツール!$B$5:$B$999&amp;算出ツール!$D$5:$D$999,0))),"")</f>
        <v/>
      </c>
      <c r="E20" s="52" t="str">
        <f t="array" ref="E20">IFERROR(IF($B20="","",INDEX(算出ツール!$P$5:$P$999,MATCH($B20&amp;算出ツール!$F$1,算出ツール!$B$5:$B$999&amp;算出ツール!$D$5:$D$999,0))),"")</f>
        <v/>
      </c>
      <c r="F20" s="51" t="str">
        <f t="array" ref="F20">IFERROR(IF($B20="","",INDEX(算出ツール!$G$5:$G$999,MATCH($B20&amp;算出ツール!$H$1,算出ツール!$B$5:$B$999&amp;算出ツール!$D$5:$D$999,0))),"")</f>
        <v/>
      </c>
      <c r="G20" s="52" t="str">
        <f t="array" ref="G20">IFERROR(IF($B20="","",INDEX(算出ツール!$P$5:$P$999,MATCH($B20&amp;算出ツール!$H$1,算出ツール!$B$5:$B$999&amp;算出ツール!$D$5:$D$999,0))),"")</f>
        <v/>
      </c>
      <c r="H20" s="52" t="str">
        <f t="shared" si="0"/>
        <v/>
      </c>
      <c r="K20" s="83" t="str">
        <f t="shared" si="1"/>
        <v/>
      </c>
    </row>
    <row r="21" spans="1:11" ht="41.1" customHeight="1" x14ac:dyDescent="0.35">
      <c r="A21" s="46">
        <v>15</v>
      </c>
      <c r="B21" s="58"/>
      <c r="C21" s="86"/>
      <c r="D21" s="51" t="str">
        <f t="array" ref="D21">IFERROR(IF($B21="","",INDEX(算出ツール!$G$5:$G$999,MATCH($B21&amp;算出ツール!$F$1,算出ツール!$B$5:$B$999&amp;算出ツール!$D$5:$D$999,0))),"")</f>
        <v/>
      </c>
      <c r="E21" s="52" t="str">
        <f t="array" ref="E21">IFERROR(IF($B21="","",INDEX(算出ツール!$P$5:$P$999,MATCH($B21&amp;算出ツール!$F$1,算出ツール!$B$5:$B$999&amp;算出ツール!$D$5:$D$999,0))),"")</f>
        <v/>
      </c>
      <c r="F21" s="51" t="str">
        <f t="array" ref="F21">IFERROR(IF($B21="","",INDEX(算出ツール!$G$5:$G$999,MATCH($B21&amp;算出ツール!$H$1,算出ツール!$B$5:$B$999&amp;算出ツール!$D$5:$D$999,0))),"")</f>
        <v/>
      </c>
      <c r="G21" s="52" t="str">
        <f t="array" ref="G21">IFERROR(IF($B21="","",INDEX(算出ツール!$P$5:$P$999,MATCH($B21&amp;算出ツール!$H$1,算出ツール!$B$5:$B$999&amp;算出ツール!$D$5:$D$999,0))),"")</f>
        <v/>
      </c>
      <c r="H21" s="52" t="str">
        <f t="shared" si="0"/>
        <v/>
      </c>
      <c r="K21" s="83" t="str">
        <f t="shared" si="1"/>
        <v/>
      </c>
    </row>
    <row r="22" spans="1:11" ht="41.1" customHeight="1" x14ac:dyDescent="0.35">
      <c r="A22" s="46">
        <v>16</v>
      </c>
      <c r="B22" s="58"/>
      <c r="C22" s="86"/>
      <c r="D22" s="51" t="str">
        <f t="array" ref="D22">IFERROR(IF($B22="","",INDEX(算出ツール!$G$5:$G$999,MATCH($B22&amp;算出ツール!$F$1,算出ツール!$B$5:$B$999&amp;算出ツール!$D$5:$D$999,0))),"")</f>
        <v/>
      </c>
      <c r="E22" s="52" t="str">
        <f t="array" ref="E22">IFERROR(IF($B22="","",INDEX(算出ツール!$P$5:$P$999,MATCH($B22&amp;算出ツール!$F$1,算出ツール!$B$5:$B$999&amp;算出ツール!$D$5:$D$999,0))),"")</f>
        <v/>
      </c>
      <c r="F22" s="51" t="str">
        <f t="array" ref="F22">IFERROR(IF($B22="","",INDEX(算出ツール!$G$5:$G$999,MATCH($B22&amp;算出ツール!$H$1,算出ツール!$B$5:$B$999&amp;算出ツール!$D$5:$D$999,0))),"")</f>
        <v/>
      </c>
      <c r="G22" s="52" t="str">
        <f t="array" ref="G22">IFERROR(IF($B22="","",INDEX(算出ツール!$P$5:$P$999,MATCH($B22&amp;算出ツール!$H$1,算出ツール!$B$5:$B$999&amp;算出ツール!$D$5:$D$999,0))),"")</f>
        <v/>
      </c>
      <c r="H22" s="52" t="str">
        <f t="shared" si="0"/>
        <v/>
      </c>
      <c r="K22" s="83" t="str">
        <f t="shared" si="1"/>
        <v/>
      </c>
    </row>
    <row r="23" spans="1:11" ht="41.1" customHeight="1" x14ac:dyDescent="0.35">
      <c r="A23" s="46">
        <v>17</v>
      </c>
      <c r="B23" s="58"/>
      <c r="C23" s="86"/>
      <c r="D23" s="51" t="str">
        <f t="array" ref="D23">IFERROR(IF($B23="","",INDEX(算出ツール!$G$5:$G$999,MATCH($B23&amp;算出ツール!$F$1,算出ツール!$B$5:$B$999&amp;算出ツール!$D$5:$D$999,0))),"")</f>
        <v/>
      </c>
      <c r="E23" s="52" t="str">
        <f t="array" ref="E23">IFERROR(IF($B23="","",INDEX(算出ツール!$P$5:$P$999,MATCH($B23&amp;算出ツール!$F$1,算出ツール!$B$5:$B$999&amp;算出ツール!$D$5:$D$999,0))),"")</f>
        <v/>
      </c>
      <c r="F23" s="51" t="str">
        <f t="array" ref="F23">IFERROR(IF($B23="","",INDEX(算出ツール!$G$5:$G$999,MATCH($B23&amp;算出ツール!$H$1,算出ツール!$B$5:$B$999&amp;算出ツール!$D$5:$D$999,0))),"")</f>
        <v/>
      </c>
      <c r="G23" s="52" t="str">
        <f t="array" ref="G23">IFERROR(IF($B23="","",INDEX(算出ツール!$P$5:$P$999,MATCH($B23&amp;算出ツール!$H$1,算出ツール!$B$5:$B$999&amp;算出ツール!$D$5:$D$999,0))),"")</f>
        <v/>
      </c>
      <c r="H23" s="52" t="str">
        <f t="shared" si="0"/>
        <v/>
      </c>
      <c r="K23" s="83" t="str">
        <f t="shared" si="1"/>
        <v/>
      </c>
    </row>
    <row r="24" spans="1:11" ht="41.1" customHeight="1" x14ac:dyDescent="0.35">
      <c r="A24" s="46">
        <v>18</v>
      </c>
      <c r="B24" s="58"/>
      <c r="C24" s="86"/>
      <c r="D24" s="51" t="str">
        <f t="array" ref="D24">IFERROR(IF($B24="","",INDEX(算出ツール!$G$5:$G$999,MATCH($B24&amp;算出ツール!$F$1,算出ツール!$B$5:$B$999&amp;算出ツール!$D$5:$D$999,0))),"")</f>
        <v/>
      </c>
      <c r="E24" s="52" t="str">
        <f t="array" ref="E24">IFERROR(IF($B24="","",INDEX(算出ツール!$P$5:$P$999,MATCH($B24&amp;算出ツール!$F$1,算出ツール!$B$5:$B$999&amp;算出ツール!$D$5:$D$999,0))),"")</f>
        <v/>
      </c>
      <c r="F24" s="51" t="str">
        <f t="array" ref="F24">IFERROR(IF($B24="","",INDEX(算出ツール!$G$5:$G$999,MATCH($B24&amp;算出ツール!$H$1,算出ツール!$B$5:$B$999&amp;算出ツール!$D$5:$D$999,0))),"")</f>
        <v/>
      </c>
      <c r="G24" s="52" t="str">
        <f t="array" ref="G24">IFERROR(IF($B24="","",INDEX(算出ツール!$P$5:$P$999,MATCH($B24&amp;算出ツール!$H$1,算出ツール!$B$5:$B$999&amp;算出ツール!$D$5:$D$999,0))),"")</f>
        <v/>
      </c>
      <c r="H24" s="52" t="str">
        <f t="shared" si="0"/>
        <v/>
      </c>
      <c r="K24" s="83" t="str">
        <f t="shared" si="1"/>
        <v/>
      </c>
    </row>
    <row r="25" spans="1:11" ht="41.1" customHeight="1" x14ac:dyDescent="0.35">
      <c r="A25" s="46">
        <v>19</v>
      </c>
      <c r="B25" s="58"/>
      <c r="C25" s="86"/>
      <c r="D25" s="51" t="str">
        <f t="array" ref="D25">IFERROR(IF($B25="","",INDEX(算出ツール!$G$5:$G$999,MATCH($B25&amp;算出ツール!$F$1,算出ツール!$B$5:$B$999&amp;算出ツール!$D$5:$D$999,0))),"")</f>
        <v/>
      </c>
      <c r="E25" s="52" t="str">
        <f t="array" ref="E25">IFERROR(IF($B25="","",INDEX(算出ツール!$P$5:$P$999,MATCH($B25&amp;算出ツール!$F$1,算出ツール!$B$5:$B$999&amp;算出ツール!$D$5:$D$999,0))),"")</f>
        <v/>
      </c>
      <c r="F25" s="51" t="str">
        <f t="array" ref="F25">IFERROR(IF($B25="","",INDEX(算出ツール!$G$5:$G$999,MATCH($B25&amp;算出ツール!$H$1,算出ツール!$B$5:$B$999&amp;算出ツール!$D$5:$D$999,0))),"")</f>
        <v/>
      </c>
      <c r="G25" s="52" t="str">
        <f t="array" ref="G25">IFERROR(IF($B25="","",INDEX(算出ツール!$P$5:$P$999,MATCH($B25&amp;算出ツール!$H$1,算出ツール!$B$5:$B$999&amp;算出ツール!$D$5:$D$999,0))),"")</f>
        <v/>
      </c>
      <c r="H25" s="52" t="str">
        <f t="shared" si="0"/>
        <v/>
      </c>
      <c r="K25" s="83" t="str">
        <f t="shared" si="1"/>
        <v/>
      </c>
    </row>
    <row r="26" spans="1:11" ht="41.1" customHeight="1" x14ac:dyDescent="0.35">
      <c r="A26" s="46">
        <v>20</v>
      </c>
      <c r="B26" s="58"/>
      <c r="C26" s="86"/>
      <c r="D26" s="51" t="str">
        <f t="array" ref="D26">IFERROR(IF($B26="","",INDEX(算出ツール!$G$5:$G$999,MATCH($B26&amp;算出ツール!$F$1,算出ツール!$B$5:$B$999&amp;算出ツール!$D$5:$D$999,0))),"")</f>
        <v/>
      </c>
      <c r="E26" s="52" t="str">
        <f t="array" ref="E26">IFERROR(IF($B26="","",INDEX(算出ツール!$P$5:$P$999,MATCH($B26&amp;算出ツール!$F$1,算出ツール!$B$5:$B$999&amp;算出ツール!$D$5:$D$999,0))),"")</f>
        <v/>
      </c>
      <c r="F26" s="51" t="str">
        <f t="array" ref="F26">IFERROR(IF($B26="","",INDEX(算出ツール!$G$5:$G$999,MATCH($B26&amp;算出ツール!$H$1,算出ツール!$B$5:$B$999&amp;算出ツール!$D$5:$D$999,0))),"")</f>
        <v/>
      </c>
      <c r="G26" s="52" t="str">
        <f t="array" ref="G26">IFERROR(IF($B26="","",INDEX(算出ツール!$P$5:$P$999,MATCH($B26&amp;算出ツール!$H$1,算出ツール!$B$5:$B$999&amp;算出ツール!$D$5:$D$999,0))),"")</f>
        <v/>
      </c>
      <c r="H26" s="52" t="str">
        <f t="shared" si="0"/>
        <v/>
      </c>
      <c r="K26" s="83" t="str">
        <f t="shared" si="1"/>
        <v/>
      </c>
    </row>
    <row r="27" spans="1:11" ht="41.1" customHeight="1" x14ac:dyDescent="0.35">
      <c r="A27" s="46">
        <v>21</v>
      </c>
      <c r="B27" s="58"/>
      <c r="C27" s="86"/>
      <c r="D27" s="51" t="str">
        <f t="array" ref="D27">IFERROR(IF($B27="","",INDEX(算出ツール!$G$5:$G$999,MATCH($B27&amp;算出ツール!$F$1,算出ツール!$B$5:$B$999&amp;算出ツール!$D$5:$D$999,0))),"")</f>
        <v/>
      </c>
      <c r="E27" s="52" t="str">
        <f t="array" ref="E27">IFERROR(IF($B27="","",INDEX(算出ツール!$P$5:$P$999,MATCH($B27&amp;算出ツール!$F$1,算出ツール!$B$5:$B$999&amp;算出ツール!$D$5:$D$999,0))),"")</f>
        <v/>
      </c>
      <c r="F27" s="51" t="str">
        <f t="array" ref="F27">IFERROR(IF($B27="","",INDEX(算出ツール!$G$5:$G$999,MATCH($B27&amp;算出ツール!$H$1,算出ツール!$B$5:$B$999&amp;算出ツール!$D$5:$D$999,0))),"")</f>
        <v/>
      </c>
      <c r="G27" s="52" t="str">
        <f t="array" ref="G27">IFERROR(IF($B27="","",INDEX(算出ツール!$P$5:$P$999,MATCH($B27&amp;算出ツール!$H$1,算出ツール!$B$5:$B$999&amp;算出ツール!$D$5:$D$999,0))),"")</f>
        <v/>
      </c>
      <c r="H27" s="52" t="str">
        <f t="shared" si="0"/>
        <v/>
      </c>
      <c r="K27" s="83" t="str">
        <f t="shared" si="1"/>
        <v/>
      </c>
    </row>
    <row r="28" spans="1:11" ht="41.1" customHeight="1" x14ac:dyDescent="0.35">
      <c r="A28" s="46">
        <v>22</v>
      </c>
      <c r="B28" s="58"/>
      <c r="C28" s="86"/>
      <c r="D28" s="51" t="str">
        <f t="array" ref="D28">IFERROR(IF($B28="","",INDEX(算出ツール!$G$5:$G$999,MATCH($B28&amp;算出ツール!$F$1,算出ツール!$B$5:$B$999&amp;算出ツール!$D$5:$D$999,0))),"")</f>
        <v/>
      </c>
      <c r="E28" s="52" t="str">
        <f t="array" ref="E28">IFERROR(IF($B28="","",INDEX(算出ツール!$P$5:$P$999,MATCH($B28&amp;算出ツール!$F$1,算出ツール!$B$5:$B$999&amp;算出ツール!$D$5:$D$999,0))),"")</f>
        <v/>
      </c>
      <c r="F28" s="51" t="str">
        <f t="array" ref="F28">IFERROR(IF($B28="","",INDEX(算出ツール!$G$5:$G$999,MATCH($B28&amp;算出ツール!$H$1,算出ツール!$B$5:$B$999&amp;算出ツール!$D$5:$D$999,0))),"")</f>
        <v/>
      </c>
      <c r="G28" s="52" t="str">
        <f t="array" ref="G28">IFERROR(IF($B28="","",INDEX(算出ツール!$P$5:$P$999,MATCH($B28&amp;算出ツール!$H$1,算出ツール!$B$5:$B$999&amp;算出ツール!$D$5:$D$999,0))),"")</f>
        <v/>
      </c>
      <c r="H28" s="52" t="str">
        <f t="shared" si="0"/>
        <v/>
      </c>
      <c r="K28" s="83" t="str">
        <f t="shared" si="1"/>
        <v/>
      </c>
    </row>
    <row r="29" spans="1:11" ht="41.1" customHeight="1" x14ac:dyDescent="0.35">
      <c r="A29" s="46">
        <v>23</v>
      </c>
      <c r="B29" s="58"/>
      <c r="C29" s="86"/>
      <c r="D29" s="51" t="str">
        <f t="array" ref="D29">IFERROR(IF($B29="","",INDEX(算出ツール!$G$5:$G$999,MATCH($B29&amp;算出ツール!$F$1,算出ツール!$B$5:$B$999&amp;算出ツール!$D$5:$D$999,0))),"")</f>
        <v/>
      </c>
      <c r="E29" s="52" t="str">
        <f t="array" ref="E29">IFERROR(IF($B29="","",INDEX(算出ツール!$P$5:$P$999,MATCH($B29&amp;算出ツール!$F$1,算出ツール!$B$5:$B$999&amp;算出ツール!$D$5:$D$999,0))),"")</f>
        <v/>
      </c>
      <c r="F29" s="51" t="str">
        <f t="array" ref="F29">IFERROR(IF($B29="","",INDEX(算出ツール!$G$5:$G$999,MATCH($B29&amp;算出ツール!$H$1,算出ツール!$B$5:$B$999&amp;算出ツール!$D$5:$D$999,0))),"")</f>
        <v/>
      </c>
      <c r="G29" s="52" t="str">
        <f t="array" ref="G29">IFERROR(IF($B29="","",INDEX(算出ツール!$P$5:$P$999,MATCH($B29&amp;算出ツール!$H$1,算出ツール!$B$5:$B$999&amp;算出ツール!$D$5:$D$999,0))),"")</f>
        <v/>
      </c>
      <c r="H29" s="52" t="str">
        <f t="shared" si="0"/>
        <v/>
      </c>
      <c r="K29" s="83" t="str">
        <f t="shared" si="1"/>
        <v/>
      </c>
    </row>
    <row r="30" spans="1:11" ht="41.1" customHeight="1" x14ac:dyDescent="0.35">
      <c r="A30" s="46">
        <v>24</v>
      </c>
      <c r="B30" s="58"/>
      <c r="C30" s="86"/>
      <c r="D30" s="51" t="str">
        <f t="array" ref="D30">IFERROR(IF($B30="","",INDEX(算出ツール!$G$5:$G$999,MATCH($B30&amp;算出ツール!$F$1,算出ツール!$B$5:$B$999&amp;算出ツール!$D$5:$D$999,0))),"")</f>
        <v/>
      </c>
      <c r="E30" s="52" t="str">
        <f t="array" ref="E30">IFERROR(IF($B30="","",INDEX(算出ツール!$P$5:$P$999,MATCH($B30&amp;算出ツール!$F$1,算出ツール!$B$5:$B$999&amp;算出ツール!$D$5:$D$999,0))),"")</f>
        <v/>
      </c>
      <c r="F30" s="51" t="str">
        <f t="array" ref="F30">IFERROR(IF($B30="","",INDEX(算出ツール!$G$5:$G$999,MATCH($B30&amp;算出ツール!$H$1,算出ツール!$B$5:$B$999&amp;算出ツール!$D$5:$D$999,0))),"")</f>
        <v/>
      </c>
      <c r="G30" s="52" t="str">
        <f t="array" ref="G30">IFERROR(IF($B30="","",INDEX(算出ツール!$P$5:$P$999,MATCH($B30&amp;算出ツール!$H$1,算出ツール!$B$5:$B$999&amp;算出ツール!$D$5:$D$999,0))),"")</f>
        <v/>
      </c>
      <c r="H30" s="52" t="str">
        <f t="shared" si="0"/>
        <v/>
      </c>
      <c r="K30" s="83" t="str">
        <f t="shared" si="1"/>
        <v/>
      </c>
    </row>
    <row r="31" spans="1:11" ht="41.1" customHeight="1" x14ac:dyDescent="0.35">
      <c r="A31" s="46">
        <v>25</v>
      </c>
      <c r="B31" s="58"/>
      <c r="C31" s="86"/>
      <c r="D31" s="51" t="str">
        <f t="array" ref="D31">IFERROR(IF($B31="","",INDEX(算出ツール!$G$5:$G$999,MATCH($B31&amp;算出ツール!$F$1,算出ツール!$B$5:$B$999&amp;算出ツール!$D$5:$D$999,0))),"")</f>
        <v/>
      </c>
      <c r="E31" s="52" t="str">
        <f t="array" ref="E31">IFERROR(IF($B31="","",INDEX(算出ツール!$P$5:$P$999,MATCH($B31&amp;算出ツール!$F$1,算出ツール!$B$5:$B$999&amp;算出ツール!$D$5:$D$999,0))),"")</f>
        <v/>
      </c>
      <c r="F31" s="51" t="str">
        <f t="array" ref="F31">IFERROR(IF($B31="","",INDEX(算出ツール!$G$5:$G$999,MATCH($B31&amp;算出ツール!$H$1,算出ツール!$B$5:$B$999&amp;算出ツール!$D$5:$D$999,0))),"")</f>
        <v/>
      </c>
      <c r="G31" s="52" t="str">
        <f t="array" ref="G31">IFERROR(IF($B31="","",INDEX(算出ツール!$P$5:$P$999,MATCH($B31&amp;算出ツール!$H$1,算出ツール!$B$5:$B$999&amp;算出ツール!$D$5:$D$999,0))),"")</f>
        <v/>
      </c>
      <c r="H31" s="52" t="str">
        <f t="shared" si="0"/>
        <v/>
      </c>
      <c r="K31" s="83" t="str">
        <f t="shared" si="1"/>
        <v/>
      </c>
    </row>
    <row r="32" spans="1:11" ht="41.1" customHeight="1" x14ac:dyDescent="0.35">
      <c r="A32" s="46">
        <v>26</v>
      </c>
      <c r="B32" s="58"/>
      <c r="C32" s="86"/>
      <c r="D32" s="51" t="str">
        <f t="array" ref="D32">IFERROR(IF($B32="","",INDEX(算出ツール!$G$5:$G$999,MATCH($B32&amp;算出ツール!$F$1,算出ツール!$B$5:$B$999&amp;算出ツール!$D$5:$D$999,0))),"")</f>
        <v/>
      </c>
      <c r="E32" s="52" t="str">
        <f t="array" ref="E32">IFERROR(IF($B32="","",INDEX(算出ツール!$P$5:$P$999,MATCH($B32&amp;算出ツール!$F$1,算出ツール!$B$5:$B$999&amp;算出ツール!$D$5:$D$999,0))),"")</f>
        <v/>
      </c>
      <c r="F32" s="51" t="str">
        <f t="array" ref="F32">IFERROR(IF($B32="","",INDEX(算出ツール!$G$5:$G$999,MATCH($B32&amp;算出ツール!$H$1,算出ツール!$B$5:$B$999&amp;算出ツール!$D$5:$D$999,0))),"")</f>
        <v/>
      </c>
      <c r="G32" s="52" t="str">
        <f t="array" ref="G32">IFERROR(IF($B32="","",INDEX(算出ツール!$P$5:$P$999,MATCH($B32&amp;算出ツール!$H$1,算出ツール!$B$5:$B$999&amp;算出ツール!$D$5:$D$999,0))),"")</f>
        <v/>
      </c>
      <c r="H32" s="52" t="str">
        <f t="shared" si="0"/>
        <v/>
      </c>
      <c r="K32" s="83" t="str">
        <f t="shared" si="1"/>
        <v/>
      </c>
    </row>
    <row r="33" spans="1:11" ht="41.1" customHeight="1" x14ac:dyDescent="0.35">
      <c r="A33" s="46">
        <v>27</v>
      </c>
      <c r="B33" s="58"/>
      <c r="C33" s="86"/>
      <c r="D33" s="51" t="str">
        <f t="array" ref="D33">IFERROR(IF($B33="","",INDEX(算出ツール!$G$5:$G$999,MATCH($B33&amp;算出ツール!$F$1,算出ツール!$B$5:$B$999&amp;算出ツール!$D$5:$D$999,0))),"")</f>
        <v/>
      </c>
      <c r="E33" s="52" t="str">
        <f t="array" ref="E33">IFERROR(IF($B33="","",INDEX(算出ツール!$P$5:$P$999,MATCH($B33&amp;算出ツール!$F$1,算出ツール!$B$5:$B$999&amp;算出ツール!$D$5:$D$999,0))),"")</f>
        <v/>
      </c>
      <c r="F33" s="51" t="str">
        <f t="array" ref="F33">IFERROR(IF($B33="","",INDEX(算出ツール!$G$5:$G$999,MATCH($B33&amp;算出ツール!$H$1,算出ツール!$B$5:$B$999&amp;算出ツール!$D$5:$D$999,0))),"")</f>
        <v/>
      </c>
      <c r="G33" s="52" t="str">
        <f t="array" ref="G33">IFERROR(IF($B33="","",INDEX(算出ツール!$P$5:$P$999,MATCH($B33&amp;算出ツール!$H$1,算出ツール!$B$5:$B$999&amp;算出ツール!$D$5:$D$999,0))),"")</f>
        <v/>
      </c>
      <c r="H33" s="52" t="str">
        <f t="shared" si="0"/>
        <v/>
      </c>
      <c r="K33" s="83" t="str">
        <f t="shared" si="1"/>
        <v/>
      </c>
    </row>
    <row r="34" spans="1:11" ht="41.1" customHeight="1" x14ac:dyDescent="0.35">
      <c r="A34" s="46">
        <v>28</v>
      </c>
      <c r="B34" s="58"/>
      <c r="C34" s="86"/>
      <c r="D34" s="51" t="str">
        <f t="array" ref="D34">IFERROR(IF($B34="","",INDEX(算出ツール!$G$5:$G$999,MATCH($B34&amp;算出ツール!$F$1,算出ツール!$B$5:$B$999&amp;算出ツール!$D$5:$D$999,0))),"")</f>
        <v/>
      </c>
      <c r="E34" s="52" t="str">
        <f t="array" ref="E34">IFERROR(IF($B34="","",INDEX(算出ツール!$P$5:$P$999,MATCH($B34&amp;算出ツール!$F$1,算出ツール!$B$5:$B$999&amp;算出ツール!$D$5:$D$999,0))),"")</f>
        <v/>
      </c>
      <c r="F34" s="51" t="str">
        <f t="array" ref="F34">IFERROR(IF($B34="","",INDEX(算出ツール!$G$5:$G$999,MATCH($B34&amp;算出ツール!$H$1,算出ツール!$B$5:$B$999&amp;算出ツール!$D$5:$D$999,0))),"")</f>
        <v/>
      </c>
      <c r="G34" s="52" t="str">
        <f t="array" ref="G34">IFERROR(IF($B34="","",INDEX(算出ツール!$P$5:$P$999,MATCH($B34&amp;算出ツール!$H$1,算出ツール!$B$5:$B$999&amp;算出ツール!$D$5:$D$999,0))),"")</f>
        <v/>
      </c>
      <c r="H34" s="52" t="str">
        <f t="shared" si="0"/>
        <v/>
      </c>
      <c r="K34" s="83" t="str">
        <f t="shared" si="1"/>
        <v/>
      </c>
    </row>
    <row r="35" spans="1:11" ht="41.1" customHeight="1" x14ac:dyDescent="0.35">
      <c r="A35" s="46">
        <v>29</v>
      </c>
      <c r="B35" s="58"/>
      <c r="C35" s="86"/>
      <c r="D35" s="51" t="str">
        <f t="array" ref="D35">IFERROR(IF($B35="","",INDEX(算出ツール!$G$5:$G$999,MATCH($B35&amp;算出ツール!$F$1,算出ツール!$B$5:$B$999&amp;算出ツール!$D$5:$D$999,0))),"")</f>
        <v/>
      </c>
      <c r="E35" s="52" t="str">
        <f t="array" ref="E35">IFERROR(IF($B35="","",INDEX(算出ツール!$P$5:$P$999,MATCH($B35&amp;算出ツール!$F$1,算出ツール!$B$5:$B$999&amp;算出ツール!$D$5:$D$999,0))),"")</f>
        <v/>
      </c>
      <c r="F35" s="51" t="str">
        <f t="array" ref="F35">IFERROR(IF($B35="","",INDEX(算出ツール!$G$5:$G$999,MATCH($B35&amp;算出ツール!$H$1,算出ツール!$B$5:$B$999&amp;算出ツール!$D$5:$D$999,0))),"")</f>
        <v/>
      </c>
      <c r="G35" s="52" t="str">
        <f t="array" ref="G35">IFERROR(IF($B35="","",INDEX(算出ツール!$P$5:$P$999,MATCH($B35&amp;算出ツール!$H$1,算出ツール!$B$5:$B$999&amp;算出ツール!$D$5:$D$999,0))),"")</f>
        <v/>
      </c>
      <c r="H35" s="52" t="str">
        <f t="shared" si="0"/>
        <v/>
      </c>
      <c r="K35" s="83" t="str">
        <f t="shared" si="1"/>
        <v/>
      </c>
    </row>
    <row r="36" spans="1:11" ht="41.1" customHeight="1" x14ac:dyDescent="0.35">
      <c r="A36" s="46">
        <v>30</v>
      </c>
      <c r="B36" s="58"/>
      <c r="C36" s="86"/>
      <c r="D36" s="51" t="str">
        <f t="array" ref="D36">IFERROR(IF($B36="","",INDEX(算出ツール!$G$5:$G$999,MATCH($B36&amp;算出ツール!$F$1,算出ツール!$B$5:$B$999&amp;算出ツール!$D$5:$D$999,0))),"")</f>
        <v/>
      </c>
      <c r="E36" s="52" t="str">
        <f t="array" ref="E36">IFERROR(IF($B36="","",INDEX(算出ツール!$P$5:$P$999,MATCH($B36&amp;算出ツール!$F$1,算出ツール!$B$5:$B$999&amp;算出ツール!$D$5:$D$999,0))),"")</f>
        <v/>
      </c>
      <c r="F36" s="51" t="str">
        <f t="array" ref="F36">IFERROR(IF($B36="","",INDEX(算出ツール!$G$5:$G$999,MATCH($B36&amp;算出ツール!$H$1,算出ツール!$B$5:$B$999&amp;算出ツール!$D$5:$D$999,0))),"")</f>
        <v/>
      </c>
      <c r="G36" s="52" t="str">
        <f t="array" ref="G36">IFERROR(IF($B36="","",INDEX(算出ツール!$P$5:$P$999,MATCH($B36&amp;算出ツール!$H$1,算出ツール!$B$5:$B$999&amp;算出ツール!$D$5:$D$999,0))),"")</f>
        <v/>
      </c>
      <c r="H36" s="52" t="str">
        <f t="shared" si="0"/>
        <v/>
      </c>
      <c r="K36" s="83" t="str">
        <f t="shared" si="1"/>
        <v/>
      </c>
    </row>
    <row r="37" spans="1:11" ht="41.1" customHeight="1" x14ac:dyDescent="0.35">
      <c r="A37" s="46">
        <v>31</v>
      </c>
      <c r="B37" s="58"/>
      <c r="C37" s="86"/>
      <c r="D37" s="51" t="str">
        <f t="array" ref="D37">IFERROR(IF($B37="","",INDEX(算出ツール!$G$5:$G$999,MATCH($B37&amp;算出ツール!$F$1,算出ツール!$B$5:$B$999&amp;算出ツール!$D$5:$D$999,0))),"")</f>
        <v/>
      </c>
      <c r="E37" s="52" t="str">
        <f t="array" ref="E37">IFERROR(IF($B37="","",INDEX(算出ツール!$P$5:$P$999,MATCH($B37&amp;算出ツール!$F$1,算出ツール!$B$5:$B$999&amp;算出ツール!$D$5:$D$999,0))),"")</f>
        <v/>
      </c>
      <c r="F37" s="51" t="str">
        <f t="array" ref="F37">IFERROR(IF($B37="","",INDEX(算出ツール!$G$5:$G$999,MATCH($B37&amp;算出ツール!$H$1,算出ツール!$B$5:$B$999&amp;算出ツール!$D$5:$D$999,0))),"")</f>
        <v/>
      </c>
      <c r="G37" s="52" t="str">
        <f t="array" ref="G37">IFERROR(IF($B37="","",INDEX(算出ツール!$P$5:$P$999,MATCH($B37&amp;算出ツール!$H$1,算出ツール!$B$5:$B$999&amp;算出ツール!$D$5:$D$999,0))),"")</f>
        <v/>
      </c>
      <c r="H37" s="52" t="str">
        <f t="shared" si="0"/>
        <v/>
      </c>
      <c r="K37" s="83" t="str">
        <f t="shared" si="1"/>
        <v/>
      </c>
    </row>
    <row r="38" spans="1:11" ht="41.1" customHeight="1" x14ac:dyDescent="0.35">
      <c r="A38" s="46">
        <v>32</v>
      </c>
      <c r="B38" s="58"/>
      <c r="C38" s="86"/>
      <c r="D38" s="51" t="str">
        <f t="array" ref="D38">IFERROR(IF($B38="","",INDEX(算出ツール!$G$5:$G$999,MATCH($B38&amp;算出ツール!$F$1,算出ツール!$B$5:$B$999&amp;算出ツール!$D$5:$D$999,0))),"")</f>
        <v/>
      </c>
      <c r="E38" s="52" t="str">
        <f t="array" ref="E38">IFERROR(IF($B38="","",INDEX(算出ツール!$P$5:$P$999,MATCH($B38&amp;算出ツール!$F$1,算出ツール!$B$5:$B$999&amp;算出ツール!$D$5:$D$999,0))),"")</f>
        <v/>
      </c>
      <c r="F38" s="51" t="str">
        <f t="array" ref="F38">IFERROR(IF($B38="","",INDEX(算出ツール!$G$5:$G$999,MATCH($B38&amp;算出ツール!$H$1,算出ツール!$B$5:$B$999&amp;算出ツール!$D$5:$D$999,0))),"")</f>
        <v/>
      </c>
      <c r="G38" s="52" t="str">
        <f t="array" ref="G38">IFERROR(IF($B38="","",INDEX(算出ツール!$P$5:$P$999,MATCH($B38&amp;算出ツール!$H$1,算出ツール!$B$5:$B$999&amp;算出ツール!$D$5:$D$999,0))),"")</f>
        <v/>
      </c>
      <c r="H38" s="52" t="str">
        <f t="shared" si="0"/>
        <v/>
      </c>
      <c r="K38" s="83" t="str">
        <f t="shared" si="1"/>
        <v/>
      </c>
    </row>
    <row r="39" spans="1:11" ht="41.1" customHeight="1" x14ac:dyDescent="0.35">
      <c r="A39" s="46">
        <v>33</v>
      </c>
      <c r="B39" s="58"/>
      <c r="C39" s="86"/>
      <c r="D39" s="51" t="str">
        <f t="array" ref="D39">IFERROR(IF($B39="","",INDEX(算出ツール!$G$5:$G$999,MATCH($B39&amp;算出ツール!$F$1,算出ツール!$B$5:$B$999&amp;算出ツール!$D$5:$D$999,0))),"")</f>
        <v/>
      </c>
      <c r="E39" s="52" t="str">
        <f t="array" ref="E39">IFERROR(IF($B39="","",INDEX(算出ツール!$P$5:$P$999,MATCH($B39&amp;算出ツール!$F$1,算出ツール!$B$5:$B$999&amp;算出ツール!$D$5:$D$999,0))),"")</f>
        <v/>
      </c>
      <c r="F39" s="51" t="str">
        <f t="array" ref="F39">IFERROR(IF($B39="","",INDEX(算出ツール!$G$5:$G$999,MATCH($B39&amp;算出ツール!$H$1,算出ツール!$B$5:$B$999&amp;算出ツール!$D$5:$D$999,0))),"")</f>
        <v/>
      </c>
      <c r="G39" s="52" t="str">
        <f t="array" ref="G39">IFERROR(IF($B39="","",INDEX(算出ツール!$P$5:$P$999,MATCH($B39&amp;算出ツール!$H$1,算出ツール!$B$5:$B$999&amp;算出ツール!$D$5:$D$999,0))),"")</f>
        <v/>
      </c>
      <c r="H39" s="52" t="str">
        <f t="shared" si="0"/>
        <v/>
      </c>
      <c r="K39" s="83" t="str">
        <f t="shared" si="1"/>
        <v/>
      </c>
    </row>
    <row r="40" spans="1:11" ht="41.1" customHeight="1" x14ac:dyDescent="0.35">
      <c r="A40" s="46">
        <v>34</v>
      </c>
      <c r="B40" s="58"/>
      <c r="C40" s="86"/>
      <c r="D40" s="51" t="str">
        <f t="array" ref="D40">IFERROR(IF($B40="","",INDEX(算出ツール!$G$5:$G$999,MATCH($B40&amp;算出ツール!$F$1,算出ツール!$B$5:$B$999&amp;算出ツール!$D$5:$D$999,0))),"")</f>
        <v/>
      </c>
      <c r="E40" s="52" t="str">
        <f t="array" ref="E40">IFERROR(IF($B40="","",INDEX(算出ツール!$P$5:$P$999,MATCH($B40&amp;算出ツール!$F$1,算出ツール!$B$5:$B$999&amp;算出ツール!$D$5:$D$999,0))),"")</f>
        <v/>
      </c>
      <c r="F40" s="51" t="str">
        <f t="array" ref="F40">IFERROR(IF($B40="","",INDEX(算出ツール!$G$5:$G$999,MATCH($B40&amp;算出ツール!$H$1,算出ツール!$B$5:$B$999&amp;算出ツール!$D$5:$D$999,0))),"")</f>
        <v/>
      </c>
      <c r="G40" s="52" t="str">
        <f t="array" ref="G40">IFERROR(IF($B40="","",INDEX(算出ツール!$P$5:$P$999,MATCH($B40&amp;算出ツール!$H$1,算出ツール!$B$5:$B$999&amp;算出ツール!$D$5:$D$999,0))),"")</f>
        <v/>
      </c>
      <c r="H40" s="52" t="str">
        <f t="shared" si="0"/>
        <v/>
      </c>
      <c r="K40" s="83" t="str">
        <f t="shared" si="1"/>
        <v/>
      </c>
    </row>
    <row r="41" spans="1:11" ht="41.1" customHeight="1" x14ac:dyDescent="0.35">
      <c r="A41" s="46">
        <v>35</v>
      </c>
      <c r="B41" s="58"/>
      <c r="C41" s="86"/>
      <c r="D41" s="51" t="str">
        <f t="array" ref="D41">IFERROR(IF($B41="","",INDEX(算出ツール!$G$5:$G$999,MATCH($B41&amp;算出ツール!$F$1,算出ツール!$B$5:$B$999&amp;算出ツール!$D$5:$D$999,0))),"")</f>
        <v/>
      </c>
      <c r="E41" s="52" t="str">
        <f t="array" ref="E41">IFERROR(IF($B41="","",INDEX(算出ツール!$P$5:$P$999,MATCH($B41&amp;算出ツール!$F$1,算出ツール!$B$5:$B$999&amp;算出ツール!$D$5:$D$999,0))),"")</f>
        <v/>
      </c>
      <c r="F41" s="51" t="str">
        <f t="array" ref="F41">IFERROR(IF($B41="","",INDEX(算出ツール!$G$5:$G$999,MATCH($B41&amp;算出ツール!$H$1,算出ツール!$B$5:$B$999&amp;算出ツール!$D$5:$D$999,0))),"")</f>
        <v/>
      </c>
      <c r="G41" s="52" t="str">
        <f t="array" ref="G41">IFERROR(IF($B41="","",INDEX(算出ツール!$P$5:$P$999,MATCH($B41&amp;算出ツール!$H$1,算出ツール!$B$5:$B$999&amp;算出ツール!$D$5:$D$999,0))),"")</f>
        <v/>
      </c>
      <c r="H41" s="52" t="str">
        <f t="shared" si="0"/>
        <v/>
      </c>
      <c r="K41" s="83" t="str">
        <f t="shared" si="1"/>
        <v/>
      </c>
    </row>
    <row r="42" spans="1:11" ht="41.1" customHeight="1" x14ac:dyDescent="0.35">
      <c r="A42" s="46">
        <v>36</v>
      </c>
      <c r="B42" s="58"/>
      <c r="C42" s="86"/>
      <c r="D42" s="51" t="str">
        <f t="array" ref="D42">IFERROR(IF($B42="","",INDEX(算出ツール!$G$5:$G$999,MATCH($B42&amp;算出ツール!$F$1,算出ツール!$B$5:$B$999&amp;算出ツール!$D$5:$D$999,0))),"")</f>
        <v/>
      </c>
      <c r="E42" s="52" t="str">
        <f t="array" ref="E42">IFERROR(IF($B42="","",INDEX(算出ツール!$P$5:$P$999,MATCH($B42&amp;算出ツール!$F$1,算出ツール!$B$5:$B$999&amp;算出ツール!$D$5:$D$999,0))),"")</f>
        <v/>
      </c>
      <c r="F42" s="51" t="str">
        <f t="array" ref="F42">IFERROR(IF($B42="","",INDEX(算出ツール!$G$5:$G$999,MATCH($B42&amp;算出ツール!$H$1,算出ツール!$B$5:$B$999&amp;算出ツール!$D$5:$D$999,0))),"")</f>
        <v/>
      </c>
      <c r="G42" s="52" t="str">
        <f t="array" ref="G42">IFERROR(IF($B42="","",INDEX(算出ツール!$P$5:$P$999,MATCH($B42&amp;算出ツール!$H$1,算出ツール!$B$5:$B$999&amp;算出ツール!$D$5:$D$999,0))),"")</f>
        <v/>
      </c>
      <c r="H42" s="52" t="str">
        <f t="shared" si="0"/>
        <v/>
      </c>
      <c r="K42" s="83" t="str">
        <f t="shared" si="1"/>
        <v/>
      </c>
    </row>
    <row r="43" spans="1:11" ht="41.1" customHeight="1" x14ac:dyDescent="0.35">
      <c r="A43" s="46">
        <v>37</v>
      </c>
      <c r="B43" s="59"/>
      <c r="C43" s="86"/>
      <c r="D43" s="51" t="str">
        <f t="array" ref="D43">IFERROR(IF($B43="","",INDEX(算出ツール!$G$5:$G$999,MATCH($B43&amp;算出ツール!$F$1,算出ツール!$B$5:$B$999&amp;算出ツール!$D$5:$D$999,0))),"")</f>
        <v/>
      </c>
      <c r="E43" s="52" t="str">
        <f t="array" ref="E43">IFERROR(IF($B43="","",INDEX(算出ツール!$P$5:$P$999,MATCH($B43&amp;算出ツール!$F$1,算出ツール!$B$5:$B$999&amp;算出ツール!$D$5:$D$999,0))),"")</f>
        <v/>
      </c>
      <c r="F43" s="51" t="str">
        <f t="array" ref="F43">IFERROR(IF($B43="","",INDEX(算出ツール!$G$5:$G$999,MATCH($B43&amp;算出ツール!$H$1,算出ツール!$B$5:$B$999&amp;算出ツール!$D$5:$D$999,0))),"")</f>
        <v/>
      </c>
      <c r="G43" s="52" t="str">
        <f t="array" ref="G43">IFERROR(IF($B43="","",INDEX(算出ツール!$P$5:$P$999,MATCH($B43&amp;算出ツール!$H$1,算出ツール!$B$5:$B$999&amp;算出ツール!$D$5:$D$999,0))),"")</f>
        <v/>
      </c>
      <c r="H43" s="52" t="str">
        <f t="shared" si="0"/>
        <v/>
      </c>
      <c r="K43" s="83" t="str">
        <f t="shared" si="1"/>
        <v/>
      </c>
    </row>
    <row r="44" spans="1:11" ht="41.1" customHeight="1" x14ac:dyDescent="0.35">
      <c r="A44" s="46">
        <v>38</v>
      </c>
      <c r="B44" s="59"/>
      <c r="C44" s="86"/>
      <c r="D44" s="51" t="str">
        <f t="array" ref="D44">IFERROR(IF($B44="","",INDEX(算出ツール!$G$5:$G$999,MATCH($B44&amp;算出ツール!$F$1,算出ツール!$B$5:$B$999&amp;算出ツール!$D$5:$D$999,0))),"")</f>
        <v/>
      </c>
      <c r="E44" s="52" t="str">
        <f t="array" ref="E44">IFERROR(IF($B44="","",INDEX(算出ツール!$P$5:$P$999,MATCH($B44&amp;算出ツール!$F$1,算出ツール!$B$5:$B$999&amp;算出ツール!$D$5:$D$999,0))),"")</f>
        <v/>
      </c>
      <c r="F44" s="51" t="str">
        <f t="array" ref="F44">IFERROR(IF($B44="","",INDEX(算出ツール!$G$5:$G$999,MATCH($B44&amp;算出ツール!$H$1,算出ツール!$B$5:$B$999&amp;算出ツール!$D$5:$D$999,0))),"")</f>
        <v/>
      </c>
      <c r="G44" s="52" t="str">
        <f t="array" ref="G44">IFERROR(IF($B44="","",INDEX(算出ツール!$P$5:$P$999,MATCH($B44&amp;算出ツール!$H$1,算出ツール!$B$5:$B$999&amp;算出ツール!$D$5:$D$999,0))),"")</f>
        <v/>
      </c>
      <c r="H44" s="52" t="str">
        <f t="shared" si="0"/>
        <v/>
      </c>
      <c r="K44" s="83" t="str">
        <f t="shared" si="1"/>
        <v/>
      </c>
    </row>
    <row r="45" spans="1:11" ht="41.1" customHeight="1" x14ac:dyDescent="0.35">
      <c r="A45" s="46">
        <v>39</v>
      </c>
      <c r="B45" s="59"/>
      <c r="C45" s="86"/>
      <c r="D45" s="51" t="str">
        <f t="array" ref="D45">IFERROR(IF($B45="","",INDEX(算出ツール!$G$5:$G$999,MATCH($B45&amp;算出ツール!$F$1,算出ツール!$B$5:$B$999&amp;算出ツール!$D$5:$D$999,0))),"")</f>
        <v/>
      </c>
      <c r="E45" s="52" t="str">
        <f t="array" ref="E45">IFERROR(IF($B45="","",INDEX(算出ツール!$P$5:$P$999,MATCH($B45&amp;算出ツール!$F$1,算出ツール!$B$5:$B$999&amp;算出ツール!$D$5:$D$999,0))),"")</f>
        <v/>
      </c>
      <c r="F45" s="51" t="str">
        <f t="array" ref="F45">IFERROR(IF($B45="","",INDEX(算出ツール!$G$5:$G$999,MATCH($B45&amp;算出ツール!$H$1,算出ツール!$B$5:$B$999&amp;算出ツール!$D$5:$D$999,0))),"")</f>
        <v/>
      </c>
      <c r="G45" s="52" t="str">
        <f t="array" ref="G45">IFERROR(IF($B45="","",INDEX(算出ツール!$P$5:$P$999,MATCH($B45&amp;算出ツール!$H$1,算出ツール!$B$5:$B$999&amp;算出ツール!$D$5:$D$999,0))),"")</f>
        <v/>
      </c>
      <c r="H45" s="52" t="str">
        <f t="shared" si="0"/>
        <v/>
      </c>
      <c r="K45" s="83" t="str">
        <f t="shared" si="1"/>
        <v/>
      </c>
    </row>
    <row r="46" spans="1:11" ht="41.1" customHeight="1" x14ac:dyDescent="0.35">
      <c r="A46" s="46">
        <v>40</v>
      </c>
      <c r="B46" s="59"/>
      <c r="C46" s="86"/>
      <c r="D46" s="51" t="str">
        <f t="array" ref="D46">IFERROR(IF($B46="","",INDEX(算出ツール!$G$5:$G$999,MATCH($B46&amp;算出ツール!$F$1,算出ツール!$B$5:$B$999&amp;算出ツール!$D$5:$D$999,0))),"")</f>
        <v/>
      </c>
      <c r="E46" s="52" t="str">
        <f t="array" ref="E46">IFERROR(IF($B46="","",INDEX(算出ツール!$P$5:$P$999,MATCH($B46&amp;算出ツール!$F$1,算出ツール!$B$5:$B$999&amp;算出ツール!$D$5:$D$999,0))),"")</f>
        <v/>
      </c>
      <c r="F46" s="51" t="str">
        <f t="array" ref="F46">IFERROR(IF($B46="","",INDEX(算出ツール!$G$5:$G$999,MATCH($B46&amp;算出ツール!$H$1,算出ツール!$B$5:$B$999&amp;算出ツール!$D$5:$D$999,0))),"")</f>
        <v/>
      </c>
      <c r="G46" s="52" t="str">
        <f t="array" ref="G46">IFERROR(IF($B46="","",INDEX(算出ツール!$P$5:$P$999,MATCH($B46&amp;算出ツール!$H$1,算出ツール!$B$5:$B$999&amp;算出ツール!$D$5:$D$999,0))),"")</f>
        <v/>
      </c>
      <c r="H46" s="52" t="str">
        <f t="shared" si="0"/>
        <v/>
      </c>
      <c r="K46" s="83" t="str">
        <f t="shared" si="1"/>
        <v/>
      </c>
    </row>
    <row r="47" spans="1:11" ht="41.1" customHeight="1" x14ac:dyDescent="0.35">
      <c r="A47" s="46">
        <v>41</v>
      </c>
      <c r="B47" s="59"/>
      <c r="C47" s="86"/>
      <c r="D47" s="51" t="str">
        <f t="array" ref="D47">IFERROR(IF($B47="","",INDEX(算出ツール!$G$5:$G$999,MATCH($B47&amp;算出ツール!$F$1,算出ツール!$B$5:$B$999&amp;算出ツール!$D$5:$D$999,0))),"")</f>
        <v/>
      </c>
      <c r="E47" s="52" t="str">
        <f t="array" ref="E47">IFERROR(IF($B47="","",INDEX(算出ツール!$P$5:$P$999,MATCH($B47&amp;算出ツール!$F$1,算出ツール!$B$5:$B$999&amp;算出ツール!$D$5:$D$999,0))),"")</f>
        <v/>
      </c>
      <c r="F47" s="51" t="str">
        <f t="array" ref="F47">IFERROR(IF($B47="","",INDEX(算出ツール!$G$5:$G$999,MATCH($B47&amp;算出ツール!$H$1,算出ツール!$B$5:$B$999&amp;算出ツール!$D$5:$D$999,0))),"")</f>
        <v/>
      </c>
      <c r="G47" s="52" t="str">
        <f t="array" ref="G47">IFERROR(IF($B47="","",INDEX(算出ツール!$P$5:$P$999,MATCH($B47&amp;算出ツール!$H$1,算出ツール!$B$5:$B$999&amp;算出ツール!$D$5:$D$999,0))),"")</f>
        <v/>
      </c>
      <c r="H47" s="52" t="str">
        <f t="shared" si="0"/>
        <v/>
      </c>
      <c r="K47" s="83" t="str">
        <f t="shared" si="1"/>
        <v/>
      </c>
    </row>
    <row r="48" spans="1:11" ht="41.1" customHeight="1" x14ac:dyDescent="0.35">
      <c r="A48" s="46">
        <v>42</v>
      </c>
      <c r="B48" s="59"/>
      <c r="C48" s="86"/>
      <c r="D48" s="51" t="str">
        <f t="array" ref="D48">IFERROR(IF($B48="","",INDEX(算出ツール!$G$5:$G$999,MATCH($B48&amp;算出ツール!$F$1,算出ツール!$B$5:$B$999&amp;算出ツール!$D$5:$D$999,0))),"")</f>
        <v/>
      </c>
      <c r="E48" s="52" t="str">
        <f t="array" ref="E48">IFERROR(IF($B48="","",INDEX(算出ツール!$P$5:$P$999,MATCH($B48&amp;算出ツール!$F$1,算出ツール!$B$5:$B$999&amp;算出ツール!$D$5:$D$999,0))),"")</f>
        <v/>
      </c>
      <c r="F48" s="51" t="str">
        <f t="array" ref="F48">IFERROR(IF($B48="","",INDEX(算出ツール!$G$5:$G$999,MATCH($B48&amp;算出ツール!$H$1,算出ツール!$B$5:$B$999&amp;算出ツール!$D$5:$D$999,0))),"")</f>
        <v/>
      </c>
      <c r="G48" s="52" t="str">
        <f t="array" ref="G48">IFERROR(IF($B48="","",INDEX(算出ツール!$P$5:$P$999,MATCH($B48&amp;算出ツール!$H$1,算出ツール!$B$5:$B$999&amp;算出ツール!$D$5:$D$999,0))),"")</f>
        <v/>
      </c>
      <c r="H48" s="52" t="str">
        <f t="shared" si="0"/>
        <v/>
      </c>
      <c r="K48" s="83" t="str">
        <f t="shared" si="1"/>
        <v/>
      </c>
    </row>
    <row r="49" spans="1:11" ht="41.1" customHeight="1" x14ac:dyDescent="0.35">
      <c r="A49" s="46">
        <v>43</v>
      </c>
      <c r="B49" s="59"/>
      <c r="C49" s="86"/>
      <c r="D49" s="51" t="str">
        <f t="array" ref="D49">IFERROR(IF($B49="","",INDEX(算出ツール!$G$5:$G$999,MATCH($B49&amp;算出ツール!$F$1,算出ツール!$B$5:$B$999&amp;算出ツール!$D$5:$D$999,0))),"")</f>
        <v/>
      </c>
      <c r="E49" s="52" t="str">
        <f t="array" ref="E49">IFERROR(IF($B49="","",INDEX(算出ツール!$P$5:$P$999,MATCH($B49&amp;算出ツール!$F$1,算出ツール!$B$5:$B$999&amp;算出ツール!$D$5:$D$999,0))),"")</f>
        <v/>
      </c>
      <c r="F49" s="51" t="str">
        <f t="array" ref="F49">IFERROR(IF($B49="","",INDEX(算出ツール!$G$5:$G$999,MATCH($B49&amp;算出ツール!$H$1,算出ツール!$B$5:$B$999&amp;算出ツール!$D$5:$D$999,0))),"")</f>
        <v/>
      </c>
      <c r="G49" s="52" t="str">
        <f t="array" ref="G49">IFERROR(IF($B49="","",INDEX(算出ツール!$P$5:$P$999,MATCH($B49&amp;算出ツール!$H$1,算出ツール!$B$5:$B$999&amp;算出ツール!$D$5:$D$999,0))),"")</f>
        <v/>
      </c>
      <c r="H49" s="52" t="str">
        <f t="shared" si="0"/>
        <v/>
      </c>
      <c r="K49" s="83" t="str">
        <f t="shared" si="1"/>
        <v/>
      </c>
    </row>
    <row r="50" spans="1:11" ht="41.1" customHeight="1" x14ac:dyDescent="0.35">
      <c r="A50" s="46">
        <v>44</v>
      </c>
      <c r="B50" s="59"/>
      <c r="C50" s="86"/>
      <c r="D50" s="51" t="str">
        <f t="array" ref="D50">IFERROR(IF($B50="","",INDEX(算出ツール!$G$5:$G$999,MATCH($B50&amp;算出ツール!$F$1,算出ツール!$B$5:$B$999&amp;算出ツール!$D$5:$D$999,0))),"")</f>
        <v/>
      </c>
      <c r="E50" s="52" t="str">
        <f t="array" ref="E50">IFERROR(IF($B50="","",INDEX(算出ツール!$P$5:$P$999,MATCH($B50&amp;算出ツール!$F$1,算出ツール!$B$5:$B$999&amp;算出ツール!$D$5:$D$999,0))),"")</f>
        <v/>
      </c>
      <c r="F50" s="51" t="str">
        <f t="array" ref="F50">IFERROR(IF($B50="","",INDEX(算出ツール!$G$5:$G$999,MATCH($B50&amp;算出ツール!$H$1,算出ツール!$B$5:$B$999&amp;算出ツール!$D$5:$D$999,0))),"")</f>
        <v/>
      </c>
      <c r="G50" s="52" t="str">
        <f t="array" ref="G50">IFERROR(IF($B50="","",INDEX(算出ツール!$P$5:$P$999,MATCH($B50&amp;算出ツール!$H$1,算出ツール!$B$5:$B$999&amp;算出ツール!$D$5:$D$999,0))),"")</f>
        <v/>
      </c>
      <c r="H50" s="52" t="str">
        <f t="shared" si="0"/>
        <v/>
      </c>
      <c r="K50" s="83" t="str">
        <f t="shared" si="1"/>
        <v/>
      </c>
    </row>
    <row r="51" spans="1:11" ht="41.1" customHeight="1" x14ac:dyDescent="0.35">
      <c r="A51" s="46">
        <v>45</v>
      </c>
      <c r="B51" s="59"/>
      <c r="C51" s="86"/>
      <c r="D51" s="51" t="str">
        <f t="array" ref="D51">IFERROR(IF($B51="","",INDEX(算出ツール!$G$5:$G$999,MATCH($B51&amp;算出ツール!$F$1,算出ツール!$B$5:$B$999&amp;算出ツール!$D$5:$D$999,0))),"")</f>
        <v/>
      </c>
      <c r="E51" s="52" t="str">
        <f t="array" ref="E51">IFERROR(IF($B51="","",INDEX(算出ツール!$P$5:$P$999,MATCH($B51&amp;算出ツール!$F$1,算出ツール!$B$5:$B$999&amp;算出ツール!$D$5:$D$999,0))),"")</f>
        <v/>
      </c>
      <c r="F51" s="51" t="str">
        <f t="array" ref="F51">IFERROR(IF($B51="","",INDEX(算出ツール!$G$5:$G$999,MATCH($B51&amp;算出ツール!$H$1,算出ツール!$B$5:$B$999&amp;算出ツール!$D$5:$D$999,0))),"")</f>
        <v/>
      </c>
      <c r="G51" s="52" t="str">
        <f t="array" ref="G51">IFERROR(IF($B51="","",INDEX(算出ツール!$P$5:$P$999,MATCH($B51&amp;算出ツール!$H$1,算出ツール!$B$5:$B$999&amp;算出ツール!$D$5:$D$999,0))),"")</f>
        <v/>
      </c>
      <c r="H51" s="52" t="str">
        <f t="shared" si="0"/>
        <v/>
      </c>
      <c r="K51" s="83" t="str">
        <f t="shared" si="1"/>
        <v/>
      </c>
    </row>
    <row r="52" spans="1:11" ht="41.1" customHeight="1" x14ac:dyDescent="0.35">
      <c r="A52" s="46">
        <v>46</v>
      </c>
      <c r="B52" s="59"/>
      <c r="C52" s="86"/>
      <c r="D52" s="51" t="str">
        <f t="array" ref="D52">IFERROR(IF($B52="","",INDEX(算出ツール!$G$5:$G$999,MATCH($B52&amp;算出ツール!$F$1,算出ツール!$B$5:$B$999&amp;算出ツール!$D$5:$D$999,0))),"")</f>
        <v/>
      </c>
      <c r="E52" s="52" t="str">
        <f t="array" ref="E52">IFERROR(IF($B52="","",INDEX(算出ツール!$P$5:$P$999,MATCH($B52&amp;算出ツール!$F$1,算出ツール!$B$5:$B$999&amp;算出ツール!$D$5:$D$999,0))),"")</f>
        <v/>
      </c>
      <c r="F52" s="51" t="str">
        <f t="array" ref="F52">IFERROR(IF($B52="","",INDEX(算出ツール!$G$5:$G$999,MATCH($B52&amp;算出ツール!$H$1,算出ツール!$B$5:$B$999&amp;算出ツール!$D$5:$D$999,0))),"")</f>
        <v/>
      </c>
      <c r="G52" s="52" t="str">
        <f t="array" ref="G52">IFERROR(IF($B52="","",INDEX(算出ツール!$P$5:$P$999,MATCH($B52&amp;算出ツール!$H$1,算出ツール!$B$5:$B$999&amp;算出ツール!$D$5:$D$999,0))),"")</f>
        <v/>
      </c>
      <c r="H52" s="52" t="str">
        <f t="shared" si="0"/>
        <v/>
      </c>
      <c r="K52" s="83" t="str">
        <f t="shared" si="1"/>
        <v/>
      </c>
    </row>
    <row r="53" spans="1:11" ht="41.1" customHeight="1" x14ac:dyDescent="0.35">
      <c r="A53" s="46">
        <v>47</v>
      </c>
      <c r="B53" s="59"/>
      <c r="C53" s="86"/>
      <c r="D53" s="51" t="str">
        <f t="array" ref="D53">IFERROR(IF($B53="","",INDEX(算出ツール!$G$5:$G$999,MATCH($B53&amp;算出ツール!$F$1,算出ツール!$B$5:$B$999&amp;算出ツール!$D$5:$D$999,0))),"")</f>
        <v/>
      </c>
      <c r="E53" s="52" t="str">
        <f t="array" ref="E53">IFERROR(IF($B53="","",INDEX(算出ツール!$P$5:$P$999,MATCH($B53&amp;算出ツール!$F$1,算出ツール!$B$5:$B$999&amp;算出ツール!$D$5:$D$999,0))),"")</f>
        <v/>
      </c>
      <c r="F53" s="51" t="str">
        <f t="array" ref="F53">IFERROR(IF($B53="","",INDEX(算出ツール!$G$5:$G$999,MATCH($B53&amp;算出ツール!$H$1,算出ツール!$B$5:$B$999&amp;算出ツール!$D$5:$D$999,0))),"")</f>
        <v/>
      </c>
      <c r="G53" s="52" t="str">
        <f t="array" ref="G53">IFERROR(IF($B53="","",INDEX(算出ツール!$P$5:$P$999,MATCH($B53&amp;算出ツール!$H$1,算出ツール!$B$5:$B$999&amp;算出ツール!$D$5:$D$999,0))),"")</f>
        <v/>
      </c>
      <c r="H53" s="52" t="str">
        <f t="shared" si="0"/>
        <v/>
      </c>
      <c r="K53" s="83" t="str">
        <f t="shared" si="1"/>
        <v/>
      </c>
    </row>
    <row r="54" spans="1:11" ht="41.1" customHeight="1" x14ac:dyDescent="0.35">
      <c r="A54" s="46">
        <v>48</v>
      </c>
      <c r="B54" s="59"/>
      <c r="C54" s="86"/>
      <c r="D54" s="51" t="str">
        <f t="array" ref="D54">IFERROR(IF($B54="","",INDEX(算出ツール!$G$5:$G$999,MATCH($B54&amp;算出ツール!$F$1,算出ツール!$B$5:$B$999&amp;算出ツール!$D$5:$D$999,0))),"")</f>
        <v/>
      </c>
      <c r="E54" s="52" t="str">
        <f t="array" ref="E54">IFERROR(IF($B54="","",INDEX(算出ツール!$P$5:$P$999,MATCH($B54&amp;算出ツール!$F$1,算出ツール!$B$5:$B$999&amp;算出ツール!$D$5:$D$999,0))),"")</f>
        <v/>
      </c>
      <c r="F54" s="51" t="str">
        <f t="array" ref="F54">IFERROR(IF($B54="","",INDEX(算出ツール!$G$5:$G$999,MATCH($B54&amp;算出ツール!$H$1,算出ツール!$B$5:$B$999&amp;算出ツール!$D$5:$D$999,0))),"")</f>
        <v/>
      </c>
      <c r="G54" s="52" t="str">
        <f t="array" ref="G54">IFERROR(IF($B54="","",INDEX(算出ツール!$P$5:$P$999,MATCH($B54&amp;算出ツール!$H$1,算出ツール!$B$5:$B$999&amp;算出ツール!$D$5:$D$999,0))),"")</f>
        <v/>
      </c>
      <c r="H54" s="52" t="str">
        <f t="shared" si="0"/>
        <v/>
      </c>
      <c r="K54" s="83" t="str">
        <f t="shared" si="1"/>
        <v/>
      </c>
    </row>
    <row r="55" spans="1:11" ht="41.1" customHeight="1" x14ac:dyDescent="0.35">
      <c r="A55" s="46">
        <v>49</v>
      </c>
      <c r="B55" s="59"/>
      <c r="C55" s="86"/>
      <c r="D55" s="51" t="str">
        <f t="array" ref="D55">IFERROR(IF($B55="","",INDEX(算出ツール!$G$5:$G$999,MATCH($B55&amp;算出ツール!$F$1,算出ツール!$B$5:$B$999&amp;算出ツール!$D$5:$D$999,0))),"")</f>
        <v/>
      </c>
      <c r="E55" s="52" t="str">
        <f t="array" ref="E55">IFERROR(IF($B55="","",INDEX(算出ツール!$P$5:$P$999,MATCH($B55&amp;算出ツール!$F$1,算出ツール!$B$5:$B$999&amp;算出ツール!$D$5:$D$999,0))),"")</f>
        <v/>
      </c>
      <c r="F55" s="51" t="str">
        <f t="array" ref="F55">IFERROR(IF($B55="","",INDEX(算出ツール!$G$5:$G$999,MATCH($B55&amp;算出ツール!$H$1,算出ツール!$B$5:$B$999&amp;算出ツール!$D$5:$D$999,0))),"")</f>
        <v/>
      </c>
      <c r="G55" s="52" t="str">
        <f t="array" ref="G55">IFERROR(IF($B55="","",INDEX(算出ツール!$P$5:$P$999,MATCH($B55&amp;算出ツール!$H$1,算出ツール!$B$5:$B$999&amp;算出ツール!$D$5:$D$999,0))),"")</f>
        <v/>
      </c>
      <c r="H55" s="52" t="str">
        <f t="shared" si="0"/>
        <v/>
      </c>
      <c r="K55" s="83" t="str">
        <f t="shared" si="1"/>
        <v/>
      </c>
    </row>
    <row r="56" spans="1:11" ht="41.1" customHeight="1" x14ac:dyDescent="0.35">
      <c r="A56" s="46">
        <v>50</v>
      </c>
      <c r="B56" s="59"/>
      <c r="C56" s="86"/>
      <c r="D56" s="51" t="str">
        <f t="array" ref="D56">IFERROR(IF($B56="","",INDEX(算出ツール!$G$5:$G$999,MATCH($B56&amp;算出ツール!$F$1,算出ツール!$B$5:$B$999&amp;算出ツール!$D$5:$D$999,0))),"")</f>
        <v/>
      </c>
      <c r="E56" s="52" t="str">
        <f t="array" ref="E56">IFERROR(IF($B56="","",INDEX(算出ツール!$P$5:$P$999,MATCH($B56&amp;算出ツール!$F$1,算出ツール!$B$5:$B$999&amp;算出ツール!$D$5:$D$999,0))),"")</f>
        <v/>
      </c>
      <c r="F56" s="51" t="str">
        <f t="array" ref="F56">IFERROR(IF($B56="","",INDEX(算出ツール!$G$5:$G$999,MATCH($B56&amp;算出ツール!$H$1,算出ツール!$B$5:$B$999&amp;算出ツール!$D$5:$D$999,0))),"")</f>
        <v/>
      </c>
      <c r="G56" s="52" t="str">
        <f t="array" ref="G56">IFERROR(IF($B56="","",INDEX(算出ツール!$P$5:$P$999,MATCH($B56&amp;算出ツール!$H$1,算出ツール!$B$5:$B$999&amp;算出ツール!$D$5:$D$999,0))),"")</f>
        <v/>
      </c>
      <c r="H56" s="52" t="str">
        <f t="shared" si="0"/>
        <v/>
      </c>
      <c r="K56" s="83" t="str">
        <f t="shared" si="1"/>
        <v/>
      </c>
    </row>
    <row r="57" spans="1:11" ht="41.1" customHeight="1" x14ac:dyDescent="0.35">
      <c r="A57" s="46">
        <v>51</v>
      </c>
      <c r="B57" s="59"/>
      <c r="C57" s="86"/>
      <c r="D57" s="51" t="str">
        <f t="array" ref="D57">IFERROR(IF($B57="","",INDEX(算出ツール!$G$5:$G$999,MATCH($B57&amp;算出ツール!$F$1,算出ツール!$B$5:$B$999&amp;算出ツール!$D$5:$D$999,0))),"")</f>
        <v/>
      </c>
      <c r="E57" s="52" t="str">
        <f t="array" ref="E57">IFERROR(IF($B57="","",INDEX(算出ツール!$P$5:$P$999,MATCH($B57&amp;算出ツール!$F$1,算出ツール!$B$5:$B$999&amp;算出ツール!$D$5:$D$999,0))),"")</f>
        <v/>
      </c>
      <c r="F57" s="51" t="str">
        <f t="array" ref="F57">IFERROR(IF($B57="","",INDEX(算出ツール!$G$5:$G$999,MATCH($B57&amp;算出ツール!$H$1,算出ツール!$B$5:$B$999&amp;算出ツール!$D$5:$D$999,0))),"")</f>
        <v/>
      </c>
      <c r="G57" s="52" t="str">
        <f t="array" ref="G57">IFERROR(IF($B57="","",INDEX(算出ツール!$P$5:$P$999,MATCH($B57&amp;算出ツール!$H$1,算出ツール!$B$5:$B$999&amp;算出ツール!$D$5:$D$999,0))),"")</f>
        <v/>
      </c>
      <c r="H57" s="52" t="str">
        <f t="shared" si="0"/>
        <v/>
      </c>
      <c r="K57" s="83" t="str">
        <f t="shared" si="1"/>
        <v/>
      </c>
    </row>
    <row r="58" spans="1:11" ht="41.1" customHeight="1" x14ac:dyDescent="0.35">
      <c r="A58" s="46">
        <v>52</v>
      </c>
      <c r="B58" s="59"/>
      <c r="C58" s="86"/>
      <c r="D58" s="51" t="str">
        <f t="array" ref="D58">IFERROR(IF($B58="","",INDEX(算出ツール!$G$5:$G$999,MATCH($B58&amp;算出ツール!$F$1,算出ツール!$B$5:$B$999&amp;算出ツール!$D$5:$D$999,0))),"")</f>
        <v/>
      </c>
      <c r="E58" s="52" t="str">
        <f t="array" ref="E58">IFERROR(IF($B58="","",INDEX(算出ツール!$P$5:$P$999,MATCH($B58&amp;算出ツール!$F$1,算出ツール!$B$5:$B$999&amp;算出ツール!$D$5:$D$999,0))),"")</f>
        <v/>
      </c>
      <c r="F58" s="51" t="str">
        <f t="array" ref="F58">IFERROR(IF($B58="","",INDEX(算出ツール!$G$5:$G$999,MATCH($B58&amp;算出ツール!$H$1,算出ツール!$B$5:$B$999&amp;算出ツール!$D$5:$D$999,0))),"")</f>
        <v/>
      </c>
      <c r="G58" s="52" t="str">
        <f t="array" ref="G58">IFERROR(IF($B58="","",INDEX(算出ツール!$P$5:$P$999,MATCH($B58&amp;算出ツール!$H$1,算出ツール!$B$5:$B$999&amp;算出ツール!$D$5:$D$999,0))),"")</f>
        <v/>
      </c>
      <c r="H58" s="52" t="str">
        <f t="shared" si="0"/>
        <v/>
      </c>
      <c r="K58" s="83" t="str">
        <f t="shared" si="1"/>
        <v/>
      </c>
    </row>
    <row r="59" spans="1:11" ht="41.1" customHeight="1" x14ac:dyDescent="0.35">
      <c r="A59" s="46">
        <v>53</v>
      </c>
      <c r="B59" s="59"/>
      <c r="C59" s="86"/>
      <c r="D59" s="51" t="str">
        <f t="array" ref="D59">IFERROR(IF($B59="","",INDEX(算出ツール!$G$5:$G$999,MATCH($B59&amp;算出ツール!$F$1,算出ツール!$B$5:$B$999&amp;算出ツール!$D$5:$D$999,0))),"")</f>
        <v/>
      </c>
      <c r="E59" s="52" t="str">
        <f t="array" ref="E59">IFERROR(IF($B59="","",INDEX(算出ツール!$P$5:$P$999,MATCH($B59&amp;算出ツール!$F$1,算出ツール!$B$5:$B$999&amp;算出ツール!$D$5:$D$999,0))),"")</f>
        <v/>
      </c>
      <c r="F59" s="51" t="str">
        <f t="array" ref="F59">IFERROR(IF($B59="","",INDEX(算出ツール!$G$5:$G$999,MATCH($B59&amp;算出ツール!$H$1,算出ツール!$B$5:$B$999&amp;算出ツール!$D$5:$D$999,0))),"")</f>
        <v/>
      </c>
      <c r="G59" s="52" t="str">
        <f t="array" ref="G59">IFERROR(IF($B59="","",INDEX(算出ツール!$P$5:$P$999,MATCH($B59&amp;算出ツール!$H$1,算出ツール!$B$5:$B$999&amp;算出ツール!$D$5:$D$999,0))),"")</f>
        <v/>
      </c>
      <c r="H59" s="52" t="str">
        <f t="shared" si="0"/>
        <v/>
      </c>
      <c r="K59" s="83" t="str">
        <f t="shared" si="1"/>
        <v/>
      </c>
    </row>
    <row r="60" spans="1:11" ht="41.1" customHeight="1" x14ac:dyDescent="0.35">
      <c r="A60" s="46">
        <v>54</v>
      </c>
      <c r="B60" s="59"/>
      <c r="C60" s="86"/>
      <c r="D60" s="51" t="str">
        <f t="array" ref="D60">IFERROR(IF($B60="","",INDEX(算出ツール!$G$5:$G$999,MATCH($B60&amp;算出ツール!$F$1,算出ツール!$B$5:$B$999&amp;算出ツール!$D$5:$D$999,0))),"")</f>
        <v/>
      </c>
      <c r="E60" s="52" t="str">
        <f t="array" ref="E60">IFERROR(IF($B60="","",INDEX(算出ツール!$P$5:$P$999,MATCH($B60&amp;算出ツール!$F$1,算出ツール!$B$5:$B$999&amp;算出ツール!$D$5:$D$999,0))),"")</f>
        <v/>
      </c>
      <c r="F60" s="51" t="str">
        <f t="array" ref="F60">IFERROR(IF($B60="","",INDEX(算出ツール!$G$5:$G$999,MATCH($B60&amp;算出ツール!$H$1,算出ツール!$B$5:$B$999&amp;算出ツール!$D$5:$D$999,0))),"")</f>
        <v/>
      </c>
      <c r="G60" s="52" t="str">
        <f t="array" ref="G60">IFERROR(IF($B60="","",INDEX(算出ツール!$P$5:$P$999,MATCH($B60&amp;算出ツール!$H$1,算出ツール!$B$5:$B$999&amp;算出ツール!$D$5:$D$999,0))),"")</f>
        <v/>
      </c>
      <c r="H60" s="52" t="str">
        <f t="shared" si="0"/>
        <v/>
      </c>
      <c r="K60" s="83" t="str">
        <f t="shared" si="1"/>
        <v/>
      </c>
    </row>
    <row r="61" spans="1:11" ht="41.1" customHeight="1" x14ac:dyDescent="0.35">
      <c r="A61" s="46">
        <v>55</v>
      </c>
      <c r="B61" s="59"/>
      <c r="C61" s="86"/>
      <c r="D61" s="51" t="str">
        <f t="array" ref="D61">IFERROR(IF($B61="","",INDEX(算出ツール!$G$5:$G$999,MATCH($B61&amp;算出ツール!$F$1,算出ツール!$B$5:$B$999&amp;算出ツール!$D$5:$D$999,0))),"")</f>
        <v/>
      </c>
      <c r="E61" s="52" t="str">
        <f t="array" ref="E61">IFERROR(IF($B61="","",INDEX(算出ツール!$P$5:$P$999,MATCH($B61&amp;算出ツール!$F$1,算出ツール!$B$5:$B$999&amp;算出ツール!$D$5:$D$999,0))),"")</f>
        <v/>
      </c>
      <c r="F61" s="51" t="str">
        <f t="array" ref="F61">IFERROR(IF($B61="","",INDEX(算出ツール!$G$5:$G$999,MATCH($B61&amp;算出ツール!$H$1,算出ツール!$B$5:$B$999&amp;算出ツール!$D$5:$D$999,0))),"")</f>
        <v/>
      </c>
      <c r="G61" s="52" t="str">
        <f t="array" ref="G61">IFERROR(IF($B61="","",INDEX(算出ツール!$P$5:$P$999,MATCH($B61&amp;算出ツール!$H$1,算出ツール!$B$5:$B$999&amp;算出ツール!$D$5:$D$999,0))),"")</f>
        <v/>
      </c>
      <c r="H61" s="52" t="str">
        <f t="shared" si="0"/>
        <v/>
      </c>
      <c r="K61" s="83" t="str">
        <f t="shared" si="1"/>
        <v/>
      </c>
    </row>
    <row r="62" spans="1:11" ht="41.1" customHeight="1" x14ac:dyDescent="0.35">
      <c r="A62" s="46">
        <v>56</v>
      </c>
      <c r="B62" s="59"/>
      <c r="C62" s="86"/>
      <c r="D62" s="51" t="str">
        <f t="array" ref="D62">IFERROR(IF($B62="","",INDEX(算出ツール!$G$5:$G$999,MATCH($B62&amp;算出ツール!$F$1,算出ツール!$B$5:$B$999&amp;算出ツール!$D$5:$D$999,0))),"")</f>
        <v/>
      </c>
      <c r="E62" s="52" t="str">
        <f t="array" ref="E62">IFERROR(IF($B62="","",INDEX(算出ツール!$P$5:$P$999,MATCH($B62&amp;算出ツール!$F$1,算出ツール!$B$5:$B$999&amp;算出ツール!$D$5:$D$999,0))),"")</f>
        <v/>
      </c>
      <c r="F62" s="51" t="str">
        <f t="array" ref="F62">IFERROR(IF($B62="","",INDEX(算出ツール!$G$5:$G$999,MATCH($B62&amp;算出ツール!$H$1,算出ツール!$B$5:$B$999&amp;算出ツール!$D$5:$D$999,0))),"")</f>
        <v/>
      </c>
      <c r="G62" s="52" t="str">
        <f t="array" ref="G62">IFERROR(IF($B62="","",INDEX(算出ツール!$P$5:$P$999,MATCH($B62&amp;算出ツール!$H$1,算出ツール!$B$5:$B$999&amp;算出ツール!$D$5:$D$999,0))),"")</f>
        <v/>
      </c>
      <c r="H62" s="52" t="str">
        <f t="shared" si="0"/>
        <v/>
      </c>
      <c r="K62" s="83" t="str">
        <f t="shared" si="1"/>
        <v/>
      </c>
    </row>
    <row r="63" spans="1:11" ht="41.1" customHeight="1" x14ac:dyDescent="0.35">
      <c r="A63" s="46">
        <v>57</v>
      </c>
      <c r="B63" s="59"/>
      <c r="C63" s="86"/>
      <c r="D63" s="51" t="str">
        <f t="array" ref="D63">IFERROR(IF($B63="","",INDEX(算出ツール!$G$5:$G$999,MATCH($B63&amp;算出ツール!$F$1,算出ツール!$B$5:$B$999&amp;算出ツール!$D$5:$D$999,0))),"")</f>
        <v/>
      </c>
      <c r="E63" s="52" t="str">
        <f t="array" ref="E63">IFERROR(IF($B63="","",INDEX(算出ツール!$P$5:$P$999,MATCH($B63&amp;算出ツール!$F$1,算出ツール!$B$5:$B$999&amp;算出ツール!$D$5:$D$999,0))),"")</f>
        <v/>
      </c>
      <c r="F63" s="51" t="str">
        <f t="array" ref="F63">IFERROR(IF($B63="","",INDEX(算出ツール!$G$5:$G$999,MATCH($B63&amp;算出ツール!$H$1,算出ツール!$B$5:$B$999&amp;算出ツール!$D$5:$D$999,0))),"")</f>
        <v/>
      </c>
      <c r="G63" s="52" t="str">
        <f t="array" ref="G63">IFERROR(IF($B63="","",INDEX(算出ツール!$P$5:$P$999,MATCH($B63&amp;算出ツール!$H$1,算出ツール!$B$5:$B$999&amp;算出ツール!$D$5:$D$999,0))),"")</f>
        <v/>
      </c>
      <c r="H63" s="52" t="str">
        <f t="shared" si="0"/>
        <v/>
      </c>
      <c r="K63" s="83" t="str">
        <f t="shared" si="1"/>
        <v/>
      </c>
    </row>
    <row r="64" spans="1:11" ht="41.1" customHeight="1" x14ac:dyDescent="0.35">
      <c r="A64" s="46">
        <v>58</v>
      </c>
      <c r="B64" s="59"/>
      <c r="C64" s="86"/>
      <c r="D64" s="51" t="str">
        <f t="array" ref="D64">IFERROR(IF($B64="","",INDEX(算出ツール!$G$5:$G$999,MATCH($B64&amp;算出ツール!$F$1,算出ツール!$B$5:$B$999&amp;算出ツール!$D$5:$D$999,0))),"")</f>
        <v/>
      </c>
      <c r="E64" s="52" t="str">
        <f t="array" ref="E64">IFERROR(IF($B64="","",INDEX(算出ツール!$P$5:$P$999,MATCH($B64&amp;算出ツール!$F$1,算出ツール!$B$5:$B$999&amp;算出ツール!$D$5:$D$999,0))),"")</f>
        <v/>
      </c>
      <c r="F64" s="51" t="str">
        <f t="array" ref="F64">IFERROR(IF($B64="","",INDEX(算出ツール!$G$5:$G$999,MATCH($B64&amp;算出ツール!$H$1,算出ツール!$B$5:$B$999&amp;算出ツール!$D$5:$D$999,0))),"")</f>
        <v/>
      </c>
      <c r="G64" s="52" t="str">
        <f t="array" ref="G64">IFERROR(IF($B64="","",INDEX(算出ツール!$P$5:$P$999,MATCH($B64&amp;算出ツール!$H$1,算出ツール!$B$5:$B$999&amp;算出ツール!$D$5:$D$999,0))),"")</f>
        <v/>
      </c>
      <c r="H64" s="52" t="str">
        <f t="shared" si="0"/>
        <v/>
      </c>
      <c r="K64" s="83" t="str">
        <f t="shared" si="1"/>
        <v/>
      </c>
    </row>
    <row r="65" spans="1:11" ht="41.1" customHeight="1" x14ac:dyDescent="0.35">
      <c r="A65" s="46">
        <v>59</v>
      </c>
      <c r="B65" s="59"/>
      <c r="C65" s="86"/>
      <c r="D65" s="51" t="str">
        <f t="array" ref="D65">IFERROR(IF($B65="","",INDEX(算出ツール!$G$5:$G$999,MATCH($B65&amp;算出ツール!$F$1,算出ツール!$B$5:$B$999&amp;算出ツール!$D$5:$D$999,0))),"")</f>
        <v/>
      </c>
      <c r="E65" s="52" t="str">
        <f t="array" ref="E65">IFERROR(IF($B65="","",INDEX(算出ツール!$P$5:$P$999,MATCH($B65&amp;算出ツール!$F$1,算出ツール!$B$5:$B$999&amp;算出ツール!$D$5:$D$999,0))),"")</f>
        <v/>
      </c>
      <c r="F65" s="51" t="str">
        <f t="array" ref="F65">IFERROR(IF($B65="","",INDEX(算出ツール!$G$5:$G$999,MATCH($B65&amp;算出ツール!$H$1,算出ツール!$B$5:$B$999&amp;算出ツール!$D$5:$D$999,0))),"")</f>
        <v/>
      </c>
      <c r="G65" s="52" t="str">
        <f t="array" ref="G65">IFERROR(IF($B65="","",INDEX(算出ツール!$P$5:$P$999,MATCH($B65&amp;算出ツール!$H$1,算出ツール!$B$5:$B$999&amp;算出ツール!$D$5:$D$999,0))),"")</f>
        <v/>
      </c>
      <c r="H65" s="52" t="str">
        <f t="shared" si="0"/>
        <v/>
      </c>
      <c r="K65" s="83" t="str">
        <f t="shared" si="1"/>
        <v/>
      </c>
    </row>
    <row r="66" spans="1:11" ht="41.1" customHeight="1" x14ac:dyDescent="0.35">
      <c r="A66" s="46">
        <v>60</v>
      </c>
      <c r="B66" s="59"/>
      <c r="C66" s="86"/>
      <c r="D66" s="51" t="str">
        <f t="array" ref="D66">IFERROR(IF($B66="","",INDEX(算出ツール!$G$5:$G$999,MATCH($B66&amp;算出ツール!$F$1,算出ツール!$B$5:$B$999&amp;算出ツール!$D$5:$D$999,0))),"")</f>
        <v/>
      </c>
      <c r="E66" s="52" t="str">
        <f t="array" ref="E66">IFERROR(IF($B66="","",INDEX(算出ツール!$P$5:$P$999,MATCH($B66&amp;算出ツール!$F$1,算出ツール!$B$5:$B$999&amp;算出ツール!$D$5:$D$999,0))),"")</f>
        <v/>
      </c>
      <c r="F66" s="51" t="str">
        <f t="array" ref="F66">IFERROR(IF($B66="","",INDEX(算出ツール!$G$5:$G$999,MATCH($B66&amp;算出ツール!$H$1,算出ツール!$B$5:$B$999&amp;算出ツール!$D$5:$D$999,0))),"")</f>
        <v/>
      </c>
      <c r="G66" s="52" t="str">
        <f t="array" ref="G66">IFERROR(IF($B66="","",INDEX(算出ツール!$P$5:$P$999,MATCH($B66&amp;算出ツール!$H$1,算出ツール!$B$5:$B$999&amp;算出ツール!$D$5:$D$999,0))),"")</f>
        <v/>
      </c>
      <c r="H66" s="52" t="str">
        <f t="shared" si="0"/>
        <v/>
      </c>
      <c r="K66" s="83" t="str">
        <f t="shared" si="1"/>
        <v/>
      </c>
    </row>
    <row r="67" spans="1:11" ht="41.1" customHeight="1" x14ac:dyDescent="0.35">
      <c r="A67" s="46">
        <v>61</v>
      </c>
      <c r="B67" s="59"/>
      <c r="C67" s="86"/>
      <c r="D67" s="51" t="str">
        <f t="array" ref="D67">IFERROR(IF($B67="","",INDEX(算出ツール!$G$5:$G$999,MATCH($B67&amp;算出ツール!$F$1,算出ツール!$B$5:$B$999&amp;算出ツール!$D$5:$D$999,0))),"")</f>
        <v/>
      </c>
      <c r="E67" s="52" t="str">
        <f t="array" ref="E67">IFERROR(IF($B67="","",INDEX(算出ツール!$P$5:$P$999,MATCH($B67&amp;算出ツール!$F$1,算出ツール!$B$5:$B$999&amp;算出ツール!$D$5:$D$999,0))),"")</f>
        <v/>
      </c>
      <c r="F67" s="51" t="str">
        <f t="array" ref="F67">IFERROR(IF($B67="","",INDEX(算出ツール!$G$5:$G$999,MATCH($B67&amp;算出ツール!$H$1,算出ツール!$B$5:$B$999&amp;算出ツール!$D$5:$D$999,0))),"")</f>
        <v/>
      </c>
      <c r="G67" s="52" t="str">
        <f t="array" ref="G67">IFERROR(IF($B67="","",INDEX(算出ツール!$P$5:$P$999,MATCH($B67&amp;算出ツール!$H$1,算出ツール!$B$5:$B$999&amp;算出ツール!$D$5:$D$999,0))),"")</f>
        <v/>
      </c>
      <c r="H67" s="52" t="str">
        <f t="shared" si="0"/>
        <v/>
      </c>
      <c r="K67" s="83" t="str">
        <f t="shared" si="1"/>
        <v/>
      </c>
    </row>
    <row r="68" spans="1:11" ht="41.1" customHeight="1" x14ac:dyDescent="0.35">
      <c r="A68" s="46">
        <v>62</v>
      </c>
      <c r="B68" s="59"/>
      <c r="C68" s="86"/>
      <c r="D68" s="51" t="str">
        <f t="array" ref="D68">IFERROR(IF($B68="","",INDEX(算出ツール!$G$5:$G$999,MATCH($B68&amp;算出ツール!$F$1,算出ツール!$B$5:$B$999&amp;算出ツール!$D$5:$D$999,0))),"")</f>
        <v/>
      </c>
      <c r="E68" s="52" t="str">
        <f t="array" ref="E68">IFERROR(IF($B68="","",INDEX(算出ツール!$P$5:$P$999,MATCH($B68&amp;算出ツール!$F$1,算出ツール!$B$5:$B$999&amp;算出ツール!$D$5:$D$999,0))),"")</f>
        <v/>
      </c>
      <c r="F68" s="51" t="str">
        <f t="array" ref="F68">IFERROR(IF($B68="","",INDEX(算出ツール!$G$5:$G$999,MATCH($B68&amp;算出ツール!$H$1,算出ツール!$B$5:$B$999&amp;算出ツール!$D$5:$D$999,0))),"")</f>
        <v/>
      </c>
      <c r="G68" s="52" t="str">
        <f t="array" ref="G68">IFERROR(IF($B68="","",INDEX(算出ツール!$P$5:$P$999,MATCH($B68&amp;算出ツール!$H$1,算出ツール!$B$5:$B$999&amp;算出ツール!$D$5:$D$999,0))),"")</f>
        <v/>
      </c>
      <c r="H68" s="52" t="str">
        <f t="shared" si="0"/>
        <v/>
      </c>
      <c r="K68" s="83" t="str">
        <f t="shared" si="1"/>
        <v/>
      </c>
    </row>
    <row r="69" spans="1:11" ht="41.1" customHeight="1" x14ac:dyDescent="0.35">
      <c r="A69" s="46">
        <v>63</v>
      </c>
      <c r="B69" s="59"/>
      <c r="C69" s="86"/>
      <c r="D69" s="51" t="str">
        <f t="array" ref="D69">IFERROR(IF($B69="","",INDEX(算出ツール!$G$5:$G$999,MATCH($B69&amp;算出ツール!$F$1,算出ツール!$B$5:$B$999&amp;算出ツール!$D$5:$D$999,0))),"")</f>
        <v/>
      </c>
      <c r="E69" s="52" t="str">
        <f t="array" ref="E69">IFERROR(IF($B69="","",INDEX(算出ツール!$P$5:$P$999,MATCH($B69&amp;算出ツール!$F$1,算出ツール!$B$5:$B$999&amp;算出ツール!$D$5:$D$999,0))),"")</f>
        <v/>
      </c>
      <c r="F69" s="51" t="str">
        <f t="array" ref="F69">IFERROR(IF($B69="","",INDEX(算出ツール!$G$5:$G$999,MATCH($B69&amp;算出ツール!$H$1,算出ツール!$B$5:$B$999&amp;算出ツール!$D$5:$D$999,0))),"")</f>
        <v/>
      </c>
      <c r="G69" s="52" t="str">
        <f t="array" ref="G69">IFERROR(IF($B69="","",INDEX(算出ツール!$P$5:$P$999,MATCH($B69&amp;算出ツール!$H$1,算出ツール!$B$5:$B$999&amp;算出ツール!$D$5:$D$999,0))),"")</f>
        <v/>
      </c>
      <c r="H69" s="52" t="str">
        <f t="shared" si="0"/>
        <v/>
      </c>
      <c r="K69" s="83" t="str">
        <f t="shared" si="1"/>
        <v/>
      </c>
    </row>
    <row r="70" spans="1:11" ht="41.1" customHeight="1" x14ac:dyDescent="0.35">
      <c r="A70" s="46">
        <v>64</v>
      </c>
      <c r="B70" s="59"/>
      <c r="C70" s="86"/>
      <c r="D70" s="51" t="str">
        <f t="array" ref="D70">IFERROR(IF($B70="","",INDEX(算出ツール!$G$5:$G$999,MATCH($B70&amp;算出ツール!$F$1,算出ツール!$B$5:$B$999&amp;算出ツール!$D$5:$D$999,0))),"")</f>
        <v/>
      </c>
      <c r="E70" s="52" t="str">
        <f t="array" ref="E70">IFERROR(IF($B70="","",INDEX(算出ツール!$P$5:$P$999,MATCH($B70&amp;算出ツール!$F$1,算出ツール!$B$5:$B$999&amp;算出ツール!$D$5:$D$999,0))),"")</f>
        <v/>
      </c>
      <c r="F70" s="51" t="str">
        <f t="array" ref="F70">IFERROR(IF($B70="","",INDEX(算出ツール!$G$5:$G$999,MATCH($B70&amp;算出ツール!$H$1,算出ツール!$B$5:$B$999&amp;算出ツール!$D$5:$D$999,0))),"")</f>
        <v/>
      </c>
      <c r="G70" s="52" t="str">
        <f t="array" ref="G70">IFERROR(IF($B70="","",INDEX(算出ツール!$P$5:$P$999,MATCH($B70&amp;算出ツール!$H$1,算出ツール!$B$5:$B$999&amp;算出ツール!$D$5:$D$999,0))),"")</f>
        <v/>
      </c>
      <c r="H70" s="52" t="str">
        <f t="shared" si="0"/>
        <v/>
      </c>
      <c r="K70" s="83" t="str">
        <f t="shared" si="1"/>
        <v/>
      </c>
    </row>
    <row r="71" spans="1:11" ht="41.1" customHeight="1" x14ac:dyDescent="0.35">
      <c r="A71" s="46">
        <v>65</v>
      </c>
      <c r="B71" s="59"/>
      <c r="C71" s="86"/>
      <c r="D71" s="51" t="str">
        <f t="array" ref="D71">IFERROR(IF($B71="","",INDEX(算出ツール!$G$5:$G$999,MATCH($B71&amp;算出ツール!$F$1,算出ツール!$B$5:$B$999&amp;算出ツール!$D$5:$D$999,0))),"")</f>
        <v/>
      </c>
      <c r="E71" s="52" t="str">
        <f t="array" ref="E71">IFERROR(IF($B71="","",INDEX(算出ツール!$P$5:$P$999,MATCH($B71&amp;算出ツール!$F$1,算出ツール!$B$5:$B$999&amp;算出ツール!$D$5:$D$999,0))),"")</f>
        <v/>
      </c>
      <c r="F71" s="51" t="str">
        <f t="array" ref="F71">IFERROR(IF($B71="","",INDEX(算出ツール!$G$5:$G$999,MATCH($B71&amp;算出ツール!$H$1,算出ツール!$B$5:$B$999&amp;算出ツール!$D$5:$D$999,0))),"")</f>
        <v/>
      </c>
      <c r="G71" s="52" t="str">
        <f t="array" ref="G71">IFERROR(IF($B71="","",INDEX(算出ツール!$P$5:$P$999,MATCH($B71&amp;算出ツール!$H$1,算出ツール!$B$5:$B$999&amp;算出ツール!$D$5:$D$999,0))),"")</f>
        <v/>
      </c>
      <c r="H71" s="52" t="str">
        <f t="shared" si="0"/>
        <v/>
      </c>
      <c r="K71" s="83" t="str">
        <f t="shared" si="1"/>
        <v/>
      </c>
    </row>
    <row r="72" spans="1:11" ht="41.1" customHeight="1" x14ac:dyDescent="0.35">
      <c r="A72" s="46">
        <v>66</v>
      </c>
      <c r="B72" s="59"/>
      <c r="C72" s="86"/>
      <c r="D72" s="51" t="str">
        <f t="array" ref="D72">IFERROR(IF($B72="","",INDEX(算出ツール!$G$5:$G$999,MATCH($B72&amp;算出ツール!$F$1,算出ツール!$B$5:$B$999&amp;算出ツール!$D$5:$D$999,0))),"")</f>
        <v/>
      </c>
      <c r="E72" s="52" t="str">
        <f t="array" ref="E72">IFERROR(IF($B72="","",INDEX(算出ツール!$P$5:$P$999,MATCH($B72&amp;算出ツール!$F$1,算出ツール!$B$5:$B$999&amp;算出ツール!$D$5:$D$999,0))),"")</f>
        <v/>
      </c>
      <c r="F72" s="51" t="str">
        <f t="array" ref="F72">IFERROR(IF($B72="","",INDEX(算出ツール!$G$5:$G$999,MATCH($B72&amp;算出ツール!$H$1,算出ツール!$B$5:$B$999&amp;算出ツール!$D$5:$D$999,0))),"")</f>
        <v/>
      </c>
      <c r="G72" s="52" t="str">
        <f t="array" ref="G72">IFERROR(IF($B72="","",INDEX(算出ツール!$P$5:$P$999,MATCH($B72&amp;算出ツール!$H$1,算出ツール!$B$5:$B$999&amp;算出ツール!$D$5:$D$999,0))),"")</f>
        <v/>
      </c>
      <c r="H72" s="52" t="str">
        <f t="shared" ref="H72:H106" si="2">IF(B72="","",SUM(E72,G72))</f>
        <v/>
      </c>
      <c r="K72" s="83" t="str">
        <f t="shared" ref="K72:K106" si="3">IF($B72="","","○")</f>
        <v/>
      </c>
    </row>
    <row r="73" spans="1:11" ht="41.1" customHeight="1" x14ac:dyDescent="0.35">
      <c r="A73" s="46">
        <v>67</v>
      </c>
      <c r="B73" s="59"/>
      <c r="C73" s="86"/>
      <c r="D73" s="51" t="str">
        <f t="array" ref="D73">IFERROR(IF($B73="","",INDEX(算出ツール!$G$5:$G$999,MATCH($B73&amp;算出ツール!$F$1,算出ツール!$B$5:$B$999&amp;算出ツール!$D$5:$D$999,0))),"")</f>
        <v/>
      </c>
      <c r="E73" s="52" t="str">
        <f t="array" ref="E73">IFERROR(IF($B73="","",INDEX(算出ツール!$P$5:$P$999,MATCH($B73&amp;算出ツール!$F$1,算出ツール!$B$5:$B$999&amp;算出ツール!$D$5:$D$999,0))),"")</f>
        <v/>
      </c>
      <c r="F73" s="51" t="str">
        <f t="array" ref="F73">IFERROR(IF($B73="","",INDEX(算出ツール!$G$5:$G$999,MATCH($B73&amp;算出ツール!$H$1,算出ツール!$B$5:$B$999&amp;算出ツール!$D$5:$D$999,0))),"")</f>
        <v/>
      </c>
      <c r="G73" s="52" t="str">
        <f t="array" ref="G73">IFERROR(IF($B73="","",INDEX(算出ツール!$P$5:$P$999,MATCH($B73&amp;算出ツール!$H$1,算出ツール!$B$5:$B$999&amp;算出ツール!$D$5:$D$999,0))),"")</f>
        <v/>
      </c>
      <c r="H73" s="52" t="str">
        <f t="shared" si="2"/>
        <v/>
      </c>
      <c r="K73" s="83" t="str">
        <f t="shared" si="3"/>
        <v/>
      </c>
    </row>
    <row r="74" spans="1:11" ht="41.1" customHeight="1" x14ac:dyDescent="0.35">
      <c r="A74" s="46">
        <v>68</v>
      </c>
      <c r="B74" s="59"/>
      <c r="C74" s="86"/>
      <c r="D74" s="51" t="str">
        <f t="array" ref="D74">IFERROR(IF($B74="","",INDEX(算出ツール!$G$5:$G$999,MATCH($B74&amp;算出ツール!$F$1,算出ツール!$B$5:$B$999&amp;算出ツール!$D$5:$D$999,0))),"")</f>
        <v/>
      </c>
      <c r="E74" s="52" t="str">
        <f t="array" ref="E74">IFERROR(IF($B74="","",INDEX(算出ツール!$P$5:$P$999,MATCH($B74&amp;算出ツール!$F$1,算出ツール!$B$5:$B$999&amp;算出ツール!$D$5:$D$999,0))),"")</f>
        <v/>
      </c>
      <c r="F74" s="51" t="str">
        <f t="array" ref="F74">IFERROR(IF($B74="","",INDEX(算出ツール!$G$5:$G$999,MATCH($B74&amp;算出ツール!$H$1,算出ツール!$B$5:$B$999&amp;算出ツール!$D$5:$D$999,0))),"")</f>
        <v/>
      </c>
      <c r="G74" s="52" t="str">
        <f t="array" ref="G74">IFERROR(IF($B74="","",INDEX(算出ツール!$P$5:$P$999,MATCH($B74&amp;算出ツール!$H$1,算出ツール!$B$5:$B$999&amp;算出ツール!$D$5:$D$999,0))),"")</f>
        <v/>
      </c>
      <c r="H74" s="52" t="str">
        <f t="shared" si="2"/>
        <v/>
      </c>
      <c r="K74" s="83" t="str">
        <f t="shared" si="3"/>
        <v/>
      </c>
    </row>
    <row r="75" spans="1:11" ht="41.1" customHeight="1" x14ac:dyDescent="0.35">
      <c r="A75" s="46">
        <v>69</v>
      </c>
      <c r="B75" s="59"/>
      <c r="C75" s="86"/>
      <c r="D75" s="51" t="str">
        <f t="array" ref="D75">IFERROR(IF($B75="","",INDEX(算出ツール!$G$5:$G$999,MATCH($B75&amp;算出ツール!$F$1,算出ツール!$B$5:$B$999&amp;算出ツール!$D$5:$D$999,0))),"")</f>
        <v/>
      </c>
      <c r="E75" s="52" t="str">
        <f t="array" ref="E75">IFERROR(IF($B75="","",INDEX(算出ツール!$P$5:$P$999,MATCH($B75&amp;算出ツール!$F$1,算出ツール!$B$5:$B$999&amp;算出ツール!$D$5:$D$999,0))),"")</f>
        <v/>
      </c>
      <c r="F75" s="51" t="str">
        <f t="array" ref="F75">IFERROR(IF($B75="","",INDEX(算出ツール!$G$5:$G$999,MATCH($B75&amp;算出ツール!$H$1,算出ツール!$B$5:$B$999&amp;算出ツール!$D$5:$D$999,0))),"")</f>
        <v/>
      </c>
      <c r="G75" s="52" t="str">
        <f t="array" ref="G75">IFERROR(IF($B75="","",INDEX(算出ツール!$P$5:$P$999,MATCH($B75&amp;算出ツール!$H$1,算出ツール!$B$5:$B$999&amp;算出ツール!$D$5:$D$999,0))),"")</f>
        <v/>
      </c>
      <c r="H75" s="52" t="str">
        <f t="shared" si="2"/>
        <v/>
      </c>
      <c r="K75" s="83" t="str">
        <f t="shared" si="3"/>
        <v/>
      </c>
    </row>
    <row r="76" spans="1:11" ht="41.1" customHeight="1" x14ac:dyDescent="0.35">
      <c r="A76" s="46">
        <v>70</v>
      </c>
      <c r="B76" s="59"/>
      <c r="C76" s="86"/>
      <c r="D76" s="51" t="str">
        <f t="array" ref="D76">IFERROR(IF($B76="","",INDEX(算出ツール!$G$5:$G$999,MATCH($B76&amp;算出ツール!$F$1,算出ツール!$B$5:$B$999&amp;算出ツール!$D$5:$D$999,0))),"")</f>
        <v/>
      </c>
      <c r="E76" s="52" t="str">
        <f t="array" ref="E76">IFERROR(IF($B76="","",INDEX(算出ツール!$P$5:$P$999,MATCH($B76&amp;算出ツール!$F$1,算出ツール!$B$5:$B$999&amp;算出ツール!$D$5:$D$999,0))),"")</f>
        <v/>
      </c>
      <c r="F76" s="51" t="str">
        <f t="array" ref="F76">IFERROR(IF($B76="","",INDEX(算出ツール!$G$5:$G$999,MATCH($B76&amp;算出ツール!$H$1,算出ツール!$B$5:$B$999&amp;算出ツール!$D$5:$D$999,0))),"")</f>
        <v/>
      </c>
      <c r="G76" s="52" t="str">
        <f t="array" ref="G76">IFERROR(IF($B76="","",INDEX(算出ツール!$P$5:$P$999,MATCH($B76&amp;算出ツール!$H$1,算出ツール!$B$5:$B$999&amp;算出ツール!$D$5:$D$999,0))),"")</f>
        <v/>
      </c>
      <c r="H76" s="52" t="str">
        <f t="shared" si="2"/>
        <v/>
      </c>
      <c r="K76" s="83" t="str">
        <f t="shared" si="3"/>
        <v/>
      </c>
    </row>
    <row r="77" spans="1:11" ht="41.1" customHeight="1" x14ac:dyDescent="0.35">
      <c r="A77" s="46">
        <v>71</v>
      </c>
      <c r="B77" s="59"/>
      <c r="C77" s="86"/>
      <c r="D77" s="51" t="str">
        <f t="array" ref="D77">IFERROR(IF($B77="","",INDEX(算出ツール!$G$5:$G$999,MATCH($B77&amp;算出ツール!$F$1,算出ツール!$B$5:$B$999&amp;算出ツール!$D$5:$D$999,0))),"")</f>
        <v/>
      </c>
      <c r="E77" s="52" t="str">
        <f t="array" ref="E77">IFERROR(IF($B77="","",INDEX(算出ツール!$P$5:$P$999,MATCH($B77&amp;算出ツール!$F$1,算出ツール!$B$5:$B$999&amp;算出ツール!$D$5:$D$999,0))),"")</f>
        <v/>
      </c>
      <c r="F77" s="51" t="str">
        <f t="array" ref="F77">IFERROR(IF($B77="","",INDEX(算出ツール!$G$5:$G$999,MATCH($B77&amp;算出ツール!$H$1,算出ツール!$B$5:$B$999&amp;算出ツール!$D$5:$D$999,0))),"")</f>
        <v/>
      </c>
      <c r="G77" s="52" t="str">
        <f t="array" ref="G77">IFERROR(IF($B77="","",INDEX(算出ツール!$P$5:$P$999,MATCH($B77&amp;算出ツール!$H$1,算出ツール!$B$5:$B$999&amp;算出ツール!$D$5:$D$999,0))),"")</f>
        <v/>
      </c>
      <c r="H77" s="52" t="str">
        <f t="shared" si="2"/>
        <v/>
      </c>
      <c r="K77" s="83" t="str">
        <f t="shared" si="3"/>
        <v/>
      </c>
    </row>
    <row r="78" spans="1:11" ht="41.1" customHeight="1" x14ac:dyDescent="0.35">
      <c r="A78" s="46">
        <v>72</v>
      </c>
      <c r="B78" s="59"/>
      <c r="C78" s="86"/>
      <c r="D78" s="51" t="str">
        <f t="array" ref="D78">IFERROR(IF($B78="","",INDEX(算出ツール!$G$5:$G$999,MATCH($B78&amp;算出ツール!$F$1,算出ツール!$B$5:$B$999&amp;算出ツール!$D$5:$D$999,0))),"")</f>
        <v/>
      </c>
      <c r="E78" s="52" t="str">
        <f t="array" ref="E78">IFERROR(IF($B78="","",INDEX(算出ツール!$P$5:$P$999,MATCH($B78&amp;算出ツール!$F$1,算出ツール!$B$5:$B$999&amp;算出ツール!$D$5:$D$999,0))),"")</f>
        <v/>
      </c>
      <c r="F78" s="51" t="str">
        <f t="array" ref="F78">IFERROR(IF($B78="","",INDEX(算出ツール!$G$5:$G$999,MATCH($B78&amp;算出ツール!$H$1,算出ツール!$B$5:$B$999&amp;算出ツール!$D$5:$D$999,0))),"")</f>
        <v/>
      </c>
      <c r="G78" s="52" t="str">
        <f t="array" ref="G78">IFERROR(IF($B78="","",INDEX(算出ツール!$P$5:$P$999,MATCH($B78&amp;算出ツール!$H$1,算出ツール!$B$5:$B$999&amp;算出ツール!$D$5:$D$999,0))),"")</f>
        <v/>
      </c>
      <c r="H78" s="52" t="str">
        <f t="shared" si="2"/>
        <v/>
      </c>
      <c r="K78" s="83" t="str">
        <f t="shared" si="3"/>
        <v/>
      </c>
    </row>
    <row r="79" spans="1:11" ht="41.1" customHeight="1" x14ac:dyDescent="0.35">
      <c r="A79" s="46">
        <v>73</v>
      </c>
      <c r="B79" s="59"/>
      <c r="C79" s="86"/>
      <c r="D79" s="51" t="str">
        <f t="array" ref="D79">IFERROR(IF($B79="","",INDEX(算出ツール!$G$5:$G$999,MATCH($B79&amp;算出ツール!$F$1,算出ツール!$B$5:$B$999&amp;算出ツール!$D$5:$D$999,0))),"")</f>
        <v/>
      </c>
      <c r="E79" s="52" t="str">
        <f t="array" ref="E79">IFERROR(IF($B79="","",INDEX(算出ツール!$P$5:$P$999,MATCH($B79&amp;算出ツール!$F$1,算出ツール!$B$5:$B$999&amp;算出ツール!$D$5:$D$999,0))),"")</f>
        <v/>
      </c>
      <c r="F79" s="51" t="str">
        <f t="array" ref="F79">IFERROR(IF($B79="","",INDEX(算出ツール!$G$5:$G$999,MATCH($B79&amp;算出ツール!$H$1,算出ツール!$B$5:$B$999&amp;算出ツール!$D$5:$D$999,0))),"")</f>
        <v/>
      </c>
      <c r="G79" s="52" t="str">
        <f t="array" ref="G79">IFERROR(IF($B79="","",INDEX(算出ツール!$P$5:$P$999,MATCH($B79&amp;算出ツール!$H$1,算出ツール!$B$5:$B$999&amp;算出ツール!$D$5:$D$999,0))),"")</f>
        <v/>
      </c>
      <c r="H79" s="52" t="str">
        <f t="shared" si="2"/>
        <v/>
      </c>
      <c r="K79" s="83" t="str">
        <f t="shared" si="3"/>
        <v/>
      </c>
    </row>
    <row r="80" spans="1:11" ht="41.1" customHeight="1" x14ac:dyDescent="0.35">
      <c r="A80" s="46">
        <v>74</v>
      </c>
      <c r="B80" s="59"/>
      <c r="C80" s="86"/>
      <c r="D80" s="51" t="str">
        <f t="array" ref="D80">IFERROR(IF($B80="","",INDEX(算出ツール!$G$5:$G$999,MATCH($B80&amp;算出ツール!$F$1,算出ツール!$B$5:$B$999&amp;算出ツール!$D$5:$D$999,0))),"")</f>
        <v/>
      </c>
      <c r="E80" s="52" t="str">
        <f t="array" ref="E80">IFERROR(IF($B80="","",INDEX(算出ツール!$P$5:$P$999,MATCH($B80&amp;算出ツール!$F$1,算出ツール!$B$5:$B$999&amp;算出ツール!$D$5:$D$999,0))),"")</f>
        <v/>
      </c>
      <c r="F80" s="51" t="str">
        <f t="array" ref="F80">IFERROR(IF($B80="","",INDEX(算出ツール!$G$5:$G$999,MATCH($B80&amp;算出ツール!$H$1,算出ツール!$B$5:$B$999&amp;算出ツール!$D$5:$D$999,0))),"")</f>
        <v/>
      </c>
      <c r="G80" s="52" t="str">
        <f t="array" ref="G80">IFERROR(IF($B80="","",INDEX(算出ツール!$P$5:$P$999,MATCH($B80&amp;算出ツール!$H$1,算出ツール!$B$5:$B$999&amp;算出ツール!$D$5:$D$999,0))),"")</f>
        <v/>
      </c>
      <c r="H80" s="52" t="str">
        <f t="shared" si="2"/>
        <v/>
      </c>
      <c r="K80" s="83" t="str">
        <f t="shared" si="3"/>
        <v/>
      </c>
    </row>
    <row r="81" spans="1:11" ht="41.1" customHeight="1" x14ac:dyDescent="0.35">
      <c r="A81" s="46">
        <v>75</v>
      </c>
      <c r="B81" s="59"/>
      <c r="C81" s="86"/>
      <c r="D81" s="51" t="str">
        <f t="array" ref="D81">IFERROR(IF($B81="","",INDEX(算出ツール!$G$5:$G$999,MATCH($B81&amp;算出ツール!$F$1,算出ツール!$B$5:$B$999&amp;算出ツール!$D$5:$D$999,0))),"")</f>
        <v/>
      </c>
      <c r="E81" s="52" t="str">
        <f t="array" ref="E81">IFERROR(IF($B81="","",INDEX(算出ツール!$P$5:$P$999,MATCH($B81&amp;算出ツール!$F$1,算出ツール!$B$5:$B$999&amp;算出ツール!$D$5:$D$999,0))),"")</f>
        <v/>
      </c>
      <c r="F81" s="51" t="str">
        <f t="array" ref="F81">IFERROR(IF($B81="","",INDEX(算出ツール!$G$5:$G$999,MATCH($B81&amp;算出ツール!$H$1,算出ツール!$B$5:$B$999&amp;算出ツール!$D$5:$D$999,0))),"")</f>
        <v/>
      </c>
      <c r="G81" s="52" t="str">
        <f t="array" ref="G81">IFERROR(IF($B81="","",INDEX(算出ツール!$P$5:$P$999,MATCH($B81&amp;算出ツール!$H$1,算出ツール!$B$5:$B$999&amp;算出ツール!$D$5:$D$999,0))),"")</f>
        <v/>
      </c>
      <c r="H81" s="52" t="str">
        <f t="shared" si="2"/>
        <v/>
      </c>
      <c r="K81" s="83" t="str">
        <f t="shared" si="3"/>
        <v/>
      </c>
    </row>
    <row r="82" spans="1:11" ht="41.1" customHeight="1" x14ac:dyDescent="0.35">
      <c r="A82" s="46">
        <v>76</v>
      </c>
      <c r="B82" s="59"/>
      <c r="C82" s="86"/>
      <c r="D82" s="51" t="str">
        <f t="array" ref="D82">IFERROR(IF($B82="","",INDEX(算出ツール!$G$5:$G$999,MATCH($B82&amp;算出ツール!$F$1,算出ツール!$B$5:$B$999&amp;算出ツール!$D$5:$D$999,0))),"")</f>
        <v/>
      </c>
      <c r="E82" s="52" t="str">
        <f t="array" ref="E82">IFERROR(IF($B82="","",INDEX(算出ツール!$P$5:$P$999,MATCH($B82&amp;算出ツール!$F$1,算出ツール!$B$5:$B$999&amp;算出ツール!$D$5:$D$999,0))),"")</f>
        <v/>
      </c>
      <c r="F82" s="51" t="str">
        <f t="array" ref="F82">IFERROR(IF($B82="","",INDEX(算出ツール!$G$5:$G$999,MATCH($B82&amp;算出ツール!$H$1,算出ツール!$B$5:$B$999&amp;算出ツール!$D$5:$D$999,0))),"")</f>
        <v/>
      </c>
      <c r="G82" s="52" t="str">
        <f t="array" ref="G82">IFERROR(IF($B82="","",INDEX(算出ツール!$P$5:$P$999,MATCH($B82&amp;算出ツール!$H$1,算出ツール!$B$5:$B$999&amp;算出ツール!$D$5:$D$999,0))),"")</f>
        <v/>
      </c>
      <c r="H82" s="52" t="str">
        <f t="shared" si="2"/>
        <v/>
      </c>
      <c r="K82" s="83" t="str">
        <f t="shared" si="3"/>
        <v/>
      </c>
    </row>
    <row r="83" spans="1:11" ht="41.1" customHeight="1" x14ac:dyDescent="0.35">
      <c r="A83" s="46">
        <v>77</v>
      </c>
      <c r="B83" s="59"/>
      <c r="C83" s="86"/>
      <c r="D83" s="51" t="str">
        <f t="array" ref="D83">IFERROR(IF($B83="","",INDEX(算出ツール!$G$5:$G$999,MATCH($B83&amp;算出ツール!$F$1,算出ツール!$B$5:$B$999&amp;算出ツール!$D$5:$D$999,0))),"")</f>
        <v/>
      </c>
      <c r="E83" s="52" t="str">
        <f t="array" ref="E83">IFERROR(IF($B83="","",INDEX(算出ツール!$P$5:$P$999,MATCH($B83&amp;算出ツール!$F$1,算出ツール!$B$5:$B$999&amp;算出ツール!$D$5:$D$999,0))),"")</f>
        <v/>
      </c>
      <c r="F83" s="51" t="str">
        <f t="array" ref="F83">IFERROR(IF($B83="","",INDEX(算出ツール!$G$5:$G$999,MATCH($B83&amp;算出ツール!$H$1,算出ツール!$B$5:$B$999&amp;算出ツール!$D$5:$D$999,0))),"")</f>
        <v/>
      </c>
      <c r="G83" s="52" t="str">
        <f t="array" ref="G83">IFERROR(IF($B83="","",INDEX(算出ツール!$P$5:$P$999,MATCH($B83&amp;算出ツール!$H$1,算出ツール!$B$5:$B$999&amp;算出ツール!$D$5:$D$999,0))),"")</f>
        <v/>
      </c>
      <c r="H83" s="52" t="str">
        <f t="shared" si="2"/>
        <v/>
      </c>
      <c r="K83" s="83" t="str">
        <f t="shared" si="3"/>
        <v/>
      </c>
    </row>
    <row r="84" spans="1:11" ht="41.1" customHeight="1" x14ac:dyDescent="0.35">
      <c r="A84" s="46">
        <v>78</v>
      </c>
      <c r="B84" s="59"/>
      <c r="C84" s="86"/>
      <c r="D84" s="51" t="str">
        <f t="array" ref="D84">IFERROR(IF($B84="","",INDEX(算出ツール!$G$5:$G$999,MATCH($B84&amp;算出ツール!$F$1,算出ツール!$B$5:$B$999&amp;算出ツール!$D$5:$D$999,0))),"")</f>
        <v/>
      </c>
      <c r="E84" s="52" t="str">
        <f t="array" ref="E84">IFERROR(IF($B84="","",INDEX(算出ツール!$P$5:$P$999,MATCH($B84&amp;算出ツール!$F$1,算出ツール!$B$5:$B$999&amp;算出ツール!$D$5:$D$999,0))),"")</f>
        <v/>
      </c>
      <c r="F84" s="51" t="str">
        <f t="array" ref="F84">IFERROR(IF($B84="","",INDEX(算出ツール!$G$5:$G$999,MATCH($B84&amp;算出ツール!$H$1,算出ツール!$B$5:$B$999&amp;算出ツール!$D$5:$D$999,0))),"")</f>
        <v/>
      </c>
      <c r="G84" s="52" t="str">
        <f t="array" ref="G84">IFERROR(IF($B84="","",INDEX(算出ツール!$P$5:$P$999,MATCH($B84&amp;算出ツール!$H$1,算出ツール!$B$5:$B$999&amp;算出ツール!$D$5:$D$999,0))),"")</f>
        <v/>
      </c>
      <c r="H84" s="52" t="str">
        <f t="shared" si="2"/>
        <v/>
      </c>
      <c r="K84" s="83" t="str">
        <f t="shared" si="3"/>
        <v/>
      </c>
    </row>
    <row r="85" spans="1:11" ht="41.1" customHeight="1" x14ac:dyDescent="0.35">
      <c r="A85" s="46">
        <v>79</v>
      </c>
      <c r="B85" s="59"/>
      <c r="C85" s="86"/>
      <c r="D85" s="51" t="str">
        <f t="array" ref="D85">IFERROR(IF($B85="","",INDEX(算出ツール!$G$5:$G$999,MATCH($B85&amp;算出ツール!$F$1,算出ツール!$B$5:$B$999&amp;算出ツール!$D$5:$D$999,0))),"")</f>
        <v/>
      </c>
      <c r="E85" s="52" t="str">
        <f t="array" ref="E85">IFERROR(IF($B85="","",INDEX(算出ツール!$P$5:$P$999,MATCH($B85&amp;算出ツール!$F$1,算出ツール!$B$5:$B$999&amp;算出ツール!$D$5:$D$999,0))),"")</f>
        <v/>
      </c>
      <c r="F85" s="51" t="str">
        <f t="array" ref="F85">IFERROR(IF($B85="","",INDEX(算出ツール!$G$5:$G$999,MATCH($B85&amp;算出ツール!$H$1,算出ツール!$B$5:$B$999&amp;算出ツール!$D$5:$D$999,0))),"")</f>
        <v/>
      </c>
      <c r="G85" s="52" t="str">
        <f t="array" ref="G85">IFERROR(IF($B85="","",INDEX(算出ツール!$P$5:$P$999,MATCH($B85&amp;算出ツール!$H$1,算出ツール!$B$5:$B$999&amp;算出ツール!$D$5:$D$999,0))),"")</f>
        <v/>
      </c>
      <c r="H85" s="52" t="str">
        <f t="shared" si="2"/>
        <v/>
      </c>
      <c r="K85" s="83" t="str">
        <f t="shared" si="3"/>
        <v/>
      </c>
    </row>
    <row r="86" spans="1:11" ht="41.1" customHeight="1" x14ac:dyDescent="0.35">
      <c r="A86" s="46">
        <v>80</v>
      </c>
      <c r="B86" s="59"/>
      <c r="C86" s="86"/>
      <c r="D86" s="51" t="str">
        <f t="array" ref="D86">IFERROR(IF($B86="","",INDEX(算出ツール!$G$5:$G$999,MATCH($B86&amp;算出ツール!$F$1,算出ツール!$B$5:$B$999&amp;算出ツール!$D$5:$D$999,0))),"")</f>
        <v/>
      </c>
      <c r="E86" s="52" t="str">
        <f t="array" ref="E86">IFERROR(IF($B86="","",INDEX(算出ツール!$P$5:$P$999,MATCH($B86&amp;算出ツール!$F$1,算出ツール!$B$5:$B$999&amp;算出ツール!$D$5:$D$999,0))),"")</f>
        <v/>
      </c>
      <c r="F86" s="51" t="str">
        <f t="array" ref="F86">IFERROR(IF($B86="","",INDEX(算出ツール!$G$5:$G$999,MATCH($B86&amp;算出ツール!$H$1,算出ツール!$B$5:$B$999&amp;算出ツール!$D$5:$D$999,0))),"")</f>
        <v/>
      </c>
      <c r="G86" s="52" t="str">
        <f t="array" ref="G86">IFERROR(IF($B86="","",INDEX(算出ツール!$P$5:$P$999,MATCH($B86&amp;算出ツール!$H$1,算出ツール!$B$5:$B$999&amp;算出ツール!$D$5:$D$999,0))),"")</f>
        <v/>
      </c>
      <c r="H86" s="52" t="str">
        <f t="shared" si="2"/>
        <v/>
      </c>
      <c r="K86" s="83" t="str">
        <f t="shared" si="3"/>
        <v/>
      </c>
    </row>
    <row r="87" spans="1:11" ht="41.1" customHeight="1" x14ac:dyDescent="0.35">
      <c r="A87" s="46">
        <v>81</v>
      </c>
      <c r="B87" s="59"/>
      <c r="C87" s="86"/>
      <c r="D87" s="51" t="str">
        <f t="array" ref="D87">IFERROR(IF($B87="","",INDEX(算出ツール!$G$5:$G$999,MATCH($B87&amp;算出ツール!$F$1,算出ツール!$B$5:$B$999&amp;算出ツール!$D$5:$D$999,0))),"")</f>
        <v/>
      </c>
      <c r="E87" s="52" t="str">
        <f t="array" ref="E87">IFERROR(IF($B87="","",INDEX(算出ツール!$P$5:$P$999,MATCH($B87&amp;算出ツール!$F$1,算出ツール!$B$5:$B$999&amp;算出ツール!$D$5:$D$999,0))),"")</f>
        <v/>
      </c>
      <c r="F87" s="51" t="str">
        <f t="array" ref="F87">IFERROR(IF($B87="","",INDEX(算出ツール!$G$5:$G$999,MATCH($B87&amp;算出ツール!$H$1,算出ツール!$B$5:$B$999&amp;算出ツール!$D$5:$D$999,0))),"")</f>
        <v/>
      </c>
      <c r="G87" s="52" t="str">
        <f t="array" ref="G87">IFERROR(IF($B87="","",INDEX(算出ツール!$P$5:$P$999,MATCH($B87&amp;算出ツール!$H$1,算出ツール!$B$5:$B$999&amp;算出ツール!$D$5:$D$999,0))),"")</f>
        <v/>
      </c>
      <c r="H87" s="52" t="str">
        <f t="shared" si="2"/>
        <v/>
      </c>
      <c r="K87" s="83" t="str">
        <f t="shared" si="3"/>
        <v/>
      </c>
    </row>
    <row r="88" spans="1:11" ht="41.1" customHeight="1" x14ac:dyDescent="0.35">
      <c r="A88" s="46">
        <v>82</v>
      </c>
      <c r="B88" s="59"/>
      <c r="C88" s="86"/>
      <c r="D88" s="51" t="str">
        <f t="array" ref="D88">IFERROR(IF($B88="","",INDEX(算出ツール!$G$5:$G$999,MATCH($B88&amp;算出ツール!$F$1,算出ツール!$B$5:$B$999&amp;算出ツール!$D$5:$D$999,0))),"")</f>
        <v/>
      </c>
      <c r="E88" s="52" t="str">
        <f t="array" ref="E88">IFERROR(IF($B88="","",INDEX(算出ツール!$P$5:$P$999,MATCH($B88&amp;算出ツール!$F$1,算出ツール!$B$5:$B$999&amp;算出ツール!$D$5:$D$999,0))),"")</f>
        <v/>
      </c>
      <c r="F88" s="51" t="str">
        <f t="array" ref="F88">IFERROR(IF($B88="","",INDEX(算出ツール!$G$5:$G$999,MATCH($B88&amp;算出ツール!$H$1,算出ツール!$B$5:$B$999&amp;算出ツール!$D$5:$D$999,0))),"")</f>
        <v/>
      </c>
      <c r="G88" s="52" t="str">
        <f t="array" ref="G88">IFERROR(IF($B88="","",INDEX(算出ツール!$P$5:$P$999,MATCH($B88&amp;算出ツール!$H$1,算出ツール!$B$5:$B$999&amp;算出ツール!$D$5:$D$999,0))),"")</f>
        <v/>
      </c>
      <c r="H88" s="52" t="str">
        <f t="shared" si="2"/>
        <v/>
      </c>
      <c r="K88" s="83" t="str">
        <f t="shared" si="3"/>
        <v/>
      </c>
    </row>
    <row r="89" spans="1:11" ht="41.1" customHeight="1" x14ac:dyDescent="0.35">
      <c r="A89" s="46">
        <v>83</v>
      </c>
      <c r="B89" s="59"/>
      <c r="C89" s="86"/>
      <c r="D89" s="51" t="str">
        <f t="array" ref="D89">IFERROR(IF($B89="","",INDEX(算出ツール!$G$5:$G$999,MATCH($B89&amp;算出ツール!$F$1,算出ツール!$B$5:$B$999&amp;算出ツール!$D$5:$D$999,0))),"")</f>
        <v/>
      </c>
      <c r="E89" s="52" t="str">
        <f t="array" ref="E89">IFERROR(IF($B89="","",INDEX(算出ツール!$P$5:$P$999,MATCH($B89&amp;算出ツール!$F$1,算出ツール!$B$5:$B$999&amp;算出ツール!$D$5:$D$999,0))),"")</f>
        <v/>
      </c>
      <c r="F89" s="51" t="str">
        <f t="array" ref="F89">IFERROR(IF($B89="","",INDEX(算出ツール!$G$5:$G$999,MATCH($B89&amp;算出ツール!$H$1,算出ツール!$B$5:$B$999&amp;算出ツール!$D$5:$D$999,0))),"")</f>
        <v/>
      </c>
      <c r="G89" s="52" t="str">
        <f t="array" ref="G89">IFERROR(IF($B89="","",INDEX(算出ツール!$P$5:$P$999,MATCH($B89&amp;算出ツール!$H$1,算出ツール!$B$5:$B$999&amp;算出ツール!$D$5:$D$999,0))),"")</f>
        <v/>
      </c>
      <c r="H89" s="52" t="str">
        <f t="shared" si="2"/>
        <v/>
      </c>
      <c r="K89" s="83" t="str">
        <f t="shared" si="3"/>
        <v/>
      </c>
    </row>
    <row r="90" spans="1:11" ht="41.1" customHeight="1" x14ac:dyDescent="0.35">
      <c r="A90" s="46">
        <v>84</v>
      </c>
      <c r="B90" s="59"/>
      <c r="C90" s="86"/>
      <c r="D90" s="51" t="str">
        <f t="array" ref="D90">IFERROR(IF($B90="","",INDEX(算出ツール!$G$5:$G$999,MATCH($B90&amp;算出ツール!$F$1,算出ツール!$B$5:$B$999&amp;算出ツール!$D$5:$D$999,0))),"")</f>
        <v/>
      </c>
      <c r="E90" s="52" t="str">
        <f t="array" ref="E90">IFERROR(IF($B90="","",INDEX(算出ツール!$P$5:$P$999,MATCH($B90&amp;算出ツール!$F$1,算出ツール!$B$5:$B$999&amp;算出ツール!$D$5:$D$999,0))),"")</f>
        <v/>
      </c>
      <c r="F90" s="51" t="str">
        <f t="array" ref="F90">IFERROR(IF($B90="","",INDEX(算出ツール!$G$5:$G$999,MATCH($B90&amp;算出ツール!$H$1,算出ツール!$B$5:$B$999&amp;算出ツール!$D$5:$D$999,0))),"")</f>
        <v/>
      </c>
      <c r="G90" s="52" t="str">
        <f t="array" ref="G90">IFERROR(IF($B90="","",INDEX(算出ツール!$P$5:$P$999,MATCH($B90&amp;算出ツール!$H$1,算出ツール!$B$5:$B$999&amp;算出ツール!$D$5:$D$999,0))),"")</f>
        <v/>
      </c>
      <c r="H90" s="52" t="str">
        <f t="shared" si="2"/>
        <v/>
      </c>
      <c r="K90" s="83" t="str">
        <f t="shared" si="3"/>
        <v/>
      </c>
    </row>
    <row r="91" spans="1:11" ht="41.1" customHeight="1" x14ac:dyDescent="0.35">
      <c r="A91" s="46">
        <v>85</v>
      </c>
      <c r="B91" s="59"/>
      <c r="C91" s="86"/>
      <c r="D91" s="51" t="str">
        <f t="array" ref="D91">IFERROR(IF($B91="","",INDEX(算出ツール!$G$5:$G$999,MATCH($B91&amp;算出ツール!$F$1,算出ツール!$B$5:$B$999&amp;算出ツール!$D$5:$D$999,0))),"")</f>
        <v/>
      </c>
      <c r="E91" s="52" t="str">
        <f t="array" ref="E91">IFERROR(IF($B91="","",INDEX(算出ツール!$P$5:$P$999,MATCH($B91&amp;算出ツール!$F$1,算出ツール!$B$5:$B$999&amp;算出ツール!$D$5:$D$999,0))),"")</f>
        <v/>
      </c>
      <c r="F91" s="51" t="str">
        <f t="array" ref="F91">IFERROR(IF($B91="","",INDEX(算出ツール!$G$5:$G$999,MATCH($B91&amp;算出ツール!$H$1,算出ツール!$B$5:$B$999&amp;算出ツール!$D$5:$D$999,0))),"")</f>
        <v/>
      </c>
      <c r="G91" s="52" t="str">
        <f t="array" ref="G91">IFERROR(IF($B91="","",INDEX(算出ツール!$P$5:$P$999,MATCH($B91&amp;算出ツール!$H$1,算出ツール!$B$5:$B$999&amp;算出ツール!$D$5:$D$999,0))),"")</f>
        <v/>
      </c>
      <c r="H91" s="52" t="str">
        <f t="shared" si="2"/>
        <v/>
      </c>
      <c r="K91" s="83" t="str">
        <f t="shared" si="3"/>
        <v/>
      </c>
    </row>
    <row r="92" spans="1:11" ht="41.1" customHeight="1" x14ac:dyDescent="0.35">
      <c r="A92" s="46">
        <v>86</v>
      </c>
      <c r="B92" s="59"/>
      <c r="C92" s="86"/>
      <c r="D92" s="51" t="str">
        <f t="array" ref="D92">IFERROR(IF($B92="","",INDEX(算出ツール!$G$5:$G$999,MATCH($B92&amp;算出ツール!$F$1,算出ツール!$B$5:$B$999&amp;算出ツール!$D$5:$D$999,0))),"")</f>
        <v/>
      </c>
      <c r="E92" s="52" t="str">
        <f t="array" ref="E92">IFERROR(IF($B92="","",INDEX(算出ツール!$P$5:$P$999,MATCH($B92&amp;算出ツール!$F$1,算出ツール!$B$5:$B$999&amp;算出ツール!$D$5:$D$999,0))),"")</f>
        <v/>
      </c>
      <c r="F92" s="51" t="str">
        <f t="array" ref="F92">IFERROR(IF($B92="","",INDEX(算出ツール!$G$5:$G$999,MATCH($B92&amp;算出ツール!$H$1,算出ツール!$B$5:$B$999&amp;算出ツール!$D$5:$D$999,0))),"")</f>
        <v/>
      </c>
      <c r="G92" s="52" t="str">
        <f t="array" ref="G92">IFERROR(IF($B92="","",INDEX(算出ツール!$P$5:$P$999,MATCH($B92&amp;算出ツール!$H$1,算出ツール!$B$5:$B$999&amp;算出ツール!$D$5:$D$999,0))),"")</f>
        <v/>
      </c>
      <c r="H92" s="52" t="str">
        <f t="shared" si="2"/>
        <v/>
      </c>
      <c r="K92" s="83" t="str">
        <f t="shared" si="3"/>
        <v/>
      </c>
    </row>
    <row r="93" spans="1:11" ht="41.1" customHeight="1" x14ac:dyDescent="0.35">
      <c r="A93" s="46">
        <v>87</v>
      </c>
      <c r="B93" s="59"/>
      <c r="C93" s="86"/>
      <c r="D93" s="51" t="str">
        <f t="array" ref="D93">IFERROR(IF($B93="","",INDEX(算出ツール!$G$5:$G$999,MATCH($B93&amp;算出ツール!$F$1,算出ツール!$B$5:$B$999&amp;算出ツール!$D$5:$D$999,0))),"")</f>
        <v/>
      </c>
      <c r="E93" s="52" t="str">
        <f t="array" ref="E93">IFERROR(IF($B93="","",INDEX(算出ツール!$P$5:$P$999,MATCH($B93&amp;算出ツール!$F$1,算出ツール!$B$5:$B$999&amp;算出ツール!$D$5:$D$999,0))),"")</f>
        <v/>
      </c>
      <c r="F93" s="51" t="str">
        <f t="array" ref="F93">IFERROR(IF($B93="","",INDEX(算出ツール!$G$5:$G$999,MATCH($B93&amp;算出ツール!$H$1,算出ツール!$B$5:$B$999&amp;算出ツール!$D$5:$D$999,0))),"")</f>
        <v/>
      </c>
      <c r="G93" s="52" t="str">
        <f t="array" ref="G93">IFERROR(IF($B93="","",INDEX(算出ツール!$P$5:$P$999,MATCH($B93&amp;算出ツール!$H$1,算出ツール!$B$5:$B$999&amp;算出ツール!$D$5:$D$999,0))),"")</f>
        <v/>
      </c>
      <c r="H93" s="52" t="str">
        <f t="shared" si="2"/>
        <v/>
      </c>
      <c r="K93" s="83" t="str">
        <f t="shared" si="3"/>
        <v/>
      </c>
    </row>
    <row r="94" spans="1:11" ht="41.1" customHeight="1" x14ac:dyDescent="0.35">
      <c r="A94" s="46">
        <v>88</v>
      </c>
      <c r="B94" s="59"/>
      <c r="C94" s="86"/>
      <c r="D94" s="51" t="str">
        <f t="array" ref="D94">IFERROR(IF($B94="","",INDEX(算出ツール!$G$5:$G$999,MATCH($B94&amp;算出ツール!$F$1,算出ツール!$B$5:$B$999&amp;算出ツール!$D$5:$D$999,0))),"")</f>
        <v/>
      </c>
      <c r="E94" s="52" t="str">
        <f t="array" ref="E94">IFERROR(IF($B94="","",INDEX(算出ツール!$P$5:$P$999,MATCH($B94&amp;算出ツール!$F$1,算出ツール!$B$5:$B$999&amp;算出ツール!$D$5:$D$999,0))),"")</f>
        <v/>
      </c>
      <c r="F94" s="51" t="str">
        <f t="array" ref="F94">IFERROR(IF($B94="","",INDEX(算出ツール!$G$5:$G$999,MATCH($B94&amp;算出ツール!$H$1,算出ツール!$B$5:$B$999&amp;算出ツール!$D$5:$D$999,0))),"")</f>
        <v/>
      </c>
      <c r="G94" s="52" t="str">
        <f t="array" ref="G94">IFERROR(IF($B94="","",INDEX(算出ツール!$P$5:$P$999,MATCH($B94&amp;算出ツール!$H$1,算出ツール!$B$5:$B$999&amp;算出ツール!$D$5:$D$999,0))),"")</f>
        <v/>
      </c>
      <c r="H94" s="52" t="str">
        <f t="shared" si="2"/>
        <v/>
      </c>
      <c r="K94" s="83" t="str">
        <f t="shared" si="3"/>
        <v/>
      </c>
    </row>
    <row r="95" spans="1:11" ht="41.1" customHeight="1" x14ac:dyDescent="0.35">
      <c r="A95" s="46">
        <v>89</v>
      </c>
      <c r="B95" s="59"/>
      <c r="C95" s="86"/>
      <c r="D95" s="51" t="str">
        <f t="array" ref="D95">IFERROR(IF($B95="","",INDEX(算出ツール!$G$5:$G$999,MATCH($B95&amp;算出ツール!$F$1,算出ツール!$B$5:$B$999&amp;算出ツール!$D$5:$D$999,0))),"")</f>
        <v/>
      </c>
      <c r="E95" s="52" t="str">
        <f t="array" ref="E95">IFERROR(IF($B95="","",INDEX(算出ツール!$P$5:$P$999,MATCH($B95&amp;算出ツール!$F$1,算出ツール!$B$5:$B$999&amp;算出ツール!$D$5:$D$999,0))),"")</f>
        <v/>
      </c>
      <c r="F95" s="51" t="str">
        <f t="array" ref="F95">IFERROR(IF($B95="","",INDEX(算出ツール!$G$5:$G$999,MATCH($B95&amp;算出ツール!$H$1,算出ツール!$B$5:$B$999&amp;算出ツール!$D$5:$D$999,0))),"")</f>
        <v/>
      </c>
      <c r="G95" s="52" t="str">
        <f t="array" ref="G95">IFERROR(IF($B95="","",INDEX(算出ツール!$P$5:$P$999,MATCH($B95&amp;算出ツール!$H$1,算出ツール!$B$5:$B$999&amp;算出ツール!$D$5:$D$999,0))),"")</f>
        <v/>
      </c>
      <c r="H95" s="52" t="str">
        <f t="shared" si="2"/>
        <v/>
      </c>
      <c r="K95" s="83" t="str">
        <f t="shared" si="3"/>
        <v/>
      </c>
    </row>
    <row r="96" spans="1:11" ht="41.1" customHeight="1" x14ac:dyDescent="0.35">
      <c r="A96" s="46">
        <v>90</v>
      </c>
      <c r="B96" s="59"/>
      <c r="C96" s="86"/>
      <c r="D96" s="51" t="str">
        <f t="array" ref="D96">IFERROR(IF($B96="","",INDEX(算出ツール!$G$5:$G$999,MATCH($B96&amp;算出ツール!$F$1,算出ツール!$B$5:$B$999&amp;算出ツール!$D$5:$D$999,0))),"")</f>
        <v/>
      </c>
      <c r="E96" s="52" t="str">
        <f t="array" ref="E96">IFERROR(IF($B96="","",INDEX(算出ツール!$P$5:$P$999,MATCH($B96&amp;算出ツール!$F$1,算出ツール!$B$5:$B$999&amp;算出ツール!$D$5:$D$999,0))),"")</f>
        <v/>
      </c>
      <c r="F96" s="51" t="str">
        <f t="array" ref="F96">IFERROR(IF($B96="","",INDEX(算出ツール!$G$5:$G$999,MATCH($B96&amp;算出ツール!$H$1,算出ツール!$B$5:$B$999&amp;算出ツール!$D$5:$D$999,0))),"")</f>
        <v/>
      </c>
      <c r="G96" s="52" t="str">
        <f t="array" ref="G96">IFERROR(IF($B96="","",INDEX(算出ツール!$P$5:$P$999,MATCH($B96&amp;算出ツール!$H$1,算出ツール!$B$5:$B$999&amp;算出ツール!$D$5:$D$999,0))),"")</f>
        <v/>
      </c>
      <c r="H96" s="52" t="str">
        <f t="shared" si="2"/>
        <v/>
      </c>
      <c r="K96" s="83" t="str">
        <f t="shared" si="3"/>
        <v/>
      </c>
    </row>
    <row r="97" spans="1:11" ht="41.1" customHeight="1" x14ac:dyDescent="0.35">
      <c r="A97" s="46">
        <v>91</v>
      </c>
      <c r="B97" s="59"/>
      <c r="C97" s="86"/>
      <c r="D97" s="51" t="str">
        <f t="array" ref="D97">IFERROR(IF($B97="","",INDEX(算出ツール!$G$5:$G$999,MATCH($B97&amp;算出ツール!$F$1,算出ツール!$B$5:$B$999&amp;算出ツール!$D$5:$D$999,0))),"")</f>
        <v/>
      </c>
      <c r="E97" s="52" t="str">
        <f t="array" ref="E97">IFERROR(IF($B97="","",INDEX(算出ツール!$P$5:$P$999,MATCH($B97&amp;算出ツール!$F$1,算出ツール!$B$5:$B$999&amp;算出ツール!$D$5:$D$999,0))),"")</f>
        <v/>
      </c>
      <c r="F97" s="51" t="str">
        <f t="array" ref="F97">IFERROR(IF($B97="","",INDEX(算出ツール!$G$5:$G$999,MATCH($B97&amp;算出ツール!$H$1,算出ツール!$B$5:$B$999&amp;算出ツール!$D$5:$D$999,0))),"")</f>
        <v/>
      </c>
      <c r="G97" s="52" t="str">
        <f t="array" ref="G97">IFERROR(IF($B97="","",INDEX(算出ツール!$P$5:$P$999,MATCH($B97&amp;算出ツール!$H$1,算出ツール!$B$5:$B$999&amp;算出ツール!$D$5:$D$999,0))),"")</f>
        <v/>
      </c>
      <c r="H97" s="52" t="str">
        <f t="shared" si="2"/>
        <v/>
      </c>
      <c r="K97" s="83" t="str">
        <f t="shared" si="3"/>
        <v/>
      </c>
    </row>
    <row r="98" spans="1:11" ht="41.1" customHeight="1" x14ac:dyDescent="0.35">
      <c r="A98" s="46">
        <v>92</v>
      </c>
      <c r="B98" s="59"/>
      <c r="C98" s="86"/>
      <c r="D98" s="51" t="str">
        <f t="array" ref="D98">IFERROR(IF($B98="","",INDEX(算出ツール!$G$5:$G$999,MATCH($B98&amp;算出ツール!$F$1,算出ツール!$B$5:$B$999&amp;算出ツール!$D$5:$D$999,0))),"")</f>
        <v/>
      </c>
      <c r="E98" s="52" t="str">
        <f t="array" ref="E98">IFERROR(IF($B98="","",INDEX(算出ツール!$P$5:$P$999,MATCH($B98&amp;算出ツール!$F$1,算出ツール!$B$5:$B$999&amp;算出ツール!$D$5:$D$999,0))),"")</f>
        <v/>
      </c>
      <c r="F98" s="51" t="str">
        <f t="array" ref="F98">IFERROR(IF($B98="","",INDEX(算出ツール!$G$5:$G$999,MATCH($B98&amp;算出ツール!$H$1,算出ツール!$B$5:$B$999&amp;算出ツール!$D$5:$D$999,0))),"")</f>
        <v/>
      </c>
      <c r="G98" s="52" t="str">
        <f t="array" ref="G98">IFERROR(IF($B98="","",INDEX(算出ツール!$P$5:$P$999,MATCH($B98&amp;算出ツール!$H$1,算出ツール!$B$5:$B$999&amp;算出ツール!$D$5:$D$999,0))),"")</f>
        <v/>
      </c>
      <c r="H98" s="52" t="str">
        <f t="shared" si="2"/>
        <v/>
      </c>
      <c r="K98" s="83" t="str">
        <f t="shared" si="3"/>
        <v/>
      </c>
    </row>
    <row r="99" spans="1:11" ht="41.1" customHeight="1" x14ac:dyDescent="0.35">
      <c r="A99" s="46">
        <v>93</v>
      </c>
      <c r="B99" s="59"/>
      <c r="C99" s="86"/>
      <c r="D99" s="51" t="str">
        <f t="array" ref="D99">IFERROR(IF($B99="","",INDEX(算出ツール!$G$5:$G$999,MATCH($B99&amp;算出ツール!$F$1,算出ツール!$B$5:$B$999&amp;算出ツール!$D$5:$D$999,0))),"")</f>
        <v/>
      </c>
      <c r="E99" s="52" t="str">
        <f t="array" ref="E99">IFERROR(IF($B99="","",INDEX(算出ツール!$P$5:$P$999,MATCH($B99&amp;算出ツール!$F$1,算出ツール!$B$5:$B$999&amp;算出ツール!$D$5:$D$999,0))),"")</f>
        <v/>
      </c>
      <c r="F99" s="51" t="str">
        <f t="array" ref="F99">IFERROR(IF($B99="","",INDEX(算出ツール!$G$5:$G$999,MATCH($B99&amp;算出ツール!$H$1,算出ツール!$B$5:$B$999&amp;算出ツール!$D$5:$D$999,0))),"")</f>
        <v/>
      </c>
      <c r="G99" s="52" t="str">
        <f t="array" ref="G99">IFERROR(IF($B99="","",INDEX(算出ツール!$P$5:$P$999,MATCH($B99&amp;算出ツール!$H$1,算出ツール!$B$5:$B$999&amp;算出ツール!$D$5:$D$999,0))),"")</f>
        <v/>
      </c>
      <c r="H99" s="52" t="str">
        <f t="shared" si="2"/>
        <v/>
      </c>
      <c r="K99" s="83" t="str">
        <f t="shared" si="3"/>
        <v/>
      </c>
    </row>
    <row r="100" spans="1:11" ht="41.1" customHeight="1" x14ac:dyDescent="0.35">
      <c r="A100" s="46">
        <v>94</v>
      </c>
      <c r="B100" s="59"/>
      <c r="C100" s="86"/>
      <c r="D100" s="51" t="str">
        <f t="array" ref="D100">IFERROR(IF($B100="","",INDEX(算出ツール!$G$5:$G$999,MATCH($B100&amp;算出ツール!$F$1,算出ツール!$B$5:$B$999&amp;算出ツール!$D$5:$D$999,0))),"")</f>
        <v/>
      </c>
      <c r="E100" s="52" t="str">
        <f t="array" ref="E100">IFERROR(IF($B100="","",INDEX(算出ツール!$P$5:$P$999,MATCH($B100&amp;算出ツール!$F$1,算出ツール!$B$5:$B$999&amp;算出ツール!$D$5:$D$999,0))),"")</f>
        <v/>
      </c>
      <c r="F100" s="51" t="str">
        <f t="array" ref="F100">IFERROR(IF($B100="","",INDEX(算出ツール!$G$5:$G$999,MATCH($B100&amp;算出ツール!$H$1,算出ツール!$B$5:$B$999&amp;算出ツール!$D$5:$D$999,0))),"")</f>
        <v/>
      </c>
      <c r="G100" s="52" t="str">
        <f t="array" ref="G100">IFERROR(IF($B100="","",INDEX(算出ツール!$P$5:$P$999,MATCH($B100&amp;算出ツール!$H$1,算出ツール!$B$5:$B$999&amp;算出ツール!$D$5:$D$999,0))),"")</f>
        <v/>
      </c>
      <c r="H100" s="52" t="str">
        <f t="shared" si="2"/>
        <v/>
      </c>
      <c r="K100" s="83" t="str">
        <f t="shared" si="3"/>
        <v/>
      </c>
    </row>
    <row r="101" spans="1:11" ht="41.1" customHeight="1" x14ac:dyDescent="0.35">
      <c r="A101" s="46">
        <v>95</v>
      </c>
      <c r="B101" s="59"/>
      <c r="C101" s="86"/>
      <c r="D101" s="51" t="str">
        <f t="array" ref="D101">IFERROR(IF($B101="","",INDEX(算出ツール!$G$5:$G$999,MATCH($B101&amp;算出ツール!$F$1,算出ツール!$B$5:$B$999&amp;算出ツール!$D$5:$D$999,0))),"")</f>
        <v/>
      </c>
      <c r="E101" s="52" t="str">
        <f t="array" ref="E101">IFERROR(IF($B101="","",INDEX(算出ツール!$P$5:$P$999,MATCH($B101&amp;算出ツール!$F$1,算出ツール!$B$5:$B$999&amp;算出ツール!$D$5:$D$999,0))),"")</f>
        <v/>
      </c>
      <c r="F101" s="51" t="str">
        <f t="array" ref="F101">IFERROR(IF($B101="","",INDEX(算出ツール!$G$5:$G$999,MATCH($B101&amp;算出ツール!$H$1,算出ツール!$B$5:$B$999&amp;算出ツール!$D$5:$D$999,0))),"")</f>
        <v/>
      </c>
      <c r="G101" s="52" t="str">
        <f t="array" ref="G101">IFERROR(IF($B101="","",INDEX(算出ツール!$P$5:$P$999,MATCH($B101&amp;算出ツール!$H$1,算出ツール!$B$5:$B$999&amp;算出ツール!$D$5:$D$999,0))),"")</f>
        <v/>
      </c>
      <c r="H101" s="52" t="str">
        <f t="shared" si="2"/>
        <v/>
      </c>
      <c r="K101" s="83" t="str">
        <f t="shared" si="3"/>
        <v/>
      </c>
    </row>
    <row r="102" spans="1:11" ht="41.1" customHeight="1" x14ac:dyDescent="0.35">
      <c r="A102" s="46">
        <v>96</v>
      </c>
      <c r="B102" s="59"/>
      <c r="C102" s="86"/>
      <c r="D102" s="51" t="str">
        <f t="array" ref="D102">IFERROR(IF($B102="","",INDEX(算出ツール!$G$5:$G$999,MATCH($B102&amp;算出ツール!$F$1,算出ツール!$B$5:$B$999&amp;算出ツール!$D$5:$D$999,0))),"")</f>
        <v/>
      </c>
      <c r="E102" s="52" t="str">
        <f t="array" ref="E102">IFERROR(IF($B102="","",INDEX(算出ツール!$P$5:$P$999,MATCH($B102&amp;算出ツール!$F$1,算出ツール!$B$5:$B$999&amp;算出ツール!$D$5:$D$999,0))),"")</f>
        <v/>
      </c>
      <c r="F102" s="51" t="str">
        <f t="array" ref="F102">IFERROR(IF($B102="","",INDEX(算出ツール!$G$5:$G$999,MATCH($B102&amp;算出ツール!$H$1,算出ツール!$B$5:$B$999&amp;算出ツール!$D$5:$D$999,0))),"")</f>
        <v/>
      </c>
      <c r="G102" s="52" t="str">
        <f t="array" ref="G102">IFERROR(IF($B102="","",INDEX(算出ツール!$P$5:$P$999,MATCH($B102&amp;算出ツール!$H$1,算出ツール!$B$5:$B$999&amp;算出ツール!$D$5:$D$999,0))),"")</f>
        <v/>
      </c>
      <c r="H102" s="52" t="str">
        <f t="shared" si="2"/>
        <v/>
      </c>
      <c r="K102" s="83" t="str">
        <f t="shared" si="3"/>
        <v/>
      </c>
    </row>
    <row r="103" spans="1:11" ht="41.1" customHeight="1" x14ac:dyDescent="0.35">
      <c r="A103" s="46">
        <v>97</v>
      </c>
      <c r="B103" s="59"/>
      <c r="C103" s="86"/>
      <c r="D103" s="51" t="str">
        <f t="array" ref="D103">IFERROR(IF($B103="","",INDEX(算出ツール!$G$5:$G$999,MATCH($B103&amp;算出ツール!$F$1,算出ツール!$B$5:$B$999&amp;算出ツール!$D$5:$D$999,0))),"")</f>
        <v/>
      </c>
      <c r="E103" s="52" t="str">
        <f t="array" ref="E103">IFERROR(IF($B103="","",INDEX(算出ツール!$P$5:$P$999,MATCH($B103&amp;算出ツール!$F$1,算出ツール!$B$5:$B$999&amp;算出ツール!$D$5:$D$999,0))),"")</f>
        <v/>
      </c>
      <c r="F103" s="51" t="str">
        <f t="array" ref="F103">IFERROR(IF($B103="","",INDEX(算出ツール!$G$5:$G$999,MATCH($B103&amp;算出ツール!$H$1,算出ツール!$B$5:$B$999&amp;算出ツール!$D$5:$D$999,0))),"")</f>
        <v/>
      </c>
      <c r="G103" s="52" t="str">
        <f t="array" ref="G103">IFERROR(IF($B103="","",INDEX(算出ツール!$P$5:$P$999,MATCH($B103&amp;算出ツール!$H$1,算出ツール!$B$5:$B$999&amp;算出ツール!$D$5:$D$999,0))),"")</f>
        <v/>
      </c>
      <c r="H103" s="52" t="str">
        <f t="shared" si="2"/>
        <v/>
      </c>
      <c r="K103" s="83" t="str">
        <f t="shared" si="3"/>
        <v/>
      </c>
    </row>
    <row r="104" spans="1:11" ht="41.1" customHeight="1" x14ac:dyDescent="0.35">
      <c r="A104" s="46">
        <v>98</v>
      </c>
      <c r="B104" s="59"/>
      <c r="C104" s="86"/>
      <c r="D104" s="51" t="str">
        <f t="array" ref="D104">IFERROR(IF($B104="","",INDEX(算出ツール!$G$5:$G$999,MATCH($B104&amp;算出ツール!$F$1,算出ツール!$B$5:$B$999&amp;算出ツール!$D$5:$D$999,0))),"")</f>
        <v/>
      </c>
      <c r="E104" s="52" t="str">
        <f t="array" ref="E104">IFERROR(IF($B104="","",INDEX(算出ツール!$P$5:$P$999,MATCH($B104&amp;算出ツール!$F$1,算出ツール!$B$5:$B$999&amp;算出ツール!$D$5:$D$999,0))),"")</f>
        <v/>
      </c>
      <c r="F104" s="51" t="str">
        <f t="array" ref="F104">IFERROR(IF($B104="","",INDEX(算出ツール!$G$5:$G$999,MATCH($B104&amp;算出ツール!$H$1,算出ツール!$B$5:$B$999&amp;算出ツール!$D$5:$D$999,0))),"")</f>
        <v/>
      </c>
      <c r="G104" s="52" t="str">
        <f t="array" ref="G104">IFERROR(IF($B104="","",INDEX(算出ツール!$P$5:$P$999,MATCH($B104&amp;算出ツール!$H$1,算出ツール!$B$5:$B$999&amp;算出ツール!$D$5:$D$999,0))),"")</f>
        <v/>
      </c>
      <c r="H104" s="52" t="str">
        <f t="shared" si="2"/>
        <v/>
      </c>
      <c r="K104" s="83" t="str">
        <f t="shared" si="3"/>
        <v/>
      </c>
    </row>
    <row r="105" spans="1:11" ht="41.1" customHeight="1" x14ac:dyDescent="0.35">
      <c r="A105" s="46">
        <v>99</v>
      </c>
      <c r="B105" s="59"/>
      <c r="C105" s="86"/>
      <c r="D105" s="51" t="str">
        <f t="array" ref="D105">IFERROR(IF($B105="","",INDEX(算出ツール!$G$5:$G$999,MATCH($B105&amp;算出ツール!$F$1,算出ツール!$B$5:$B$999&amp;算出ツール!$D$5:$D$999,0))),"")</f>
        <v/>
      </c>
      <c r="E105" s="52" t="str">
        <f t="array" ref="E105">IFERROR(IF($B105="","",INDEX(算出ツール!$P$5:$P$999,MATCH($B105&amp;算出ツール!$F$1,算出ツール!$B$5:$B$999&amp;算出ツール!$D$5:$D$999,0))),"")</f>
        <v/>
      </c>
      <c r="F105" s="51" t="str">
        <f t="array" ref="F105">IFERROR(IF($B105="","",INDEX(算出ツール!$G$5:$G$999,MATCH($B105&amp;算出ツール!$H$1,算出ツール!$B$5:$B$999&amp;算出ツール!$D$5:$D$999,0))),"")</f>
        <v/>
      </c>
      <c r="G105" s="52" t="str">
        <f t="array" ref="G105">IFERROR(IF($B105="","",INDEX(算出ツール!$P$5:$P$999,MATCH($B105&amp;算出ツール!$H$1,算出ツール!$B$5:$B$999&amp;算出ツール!$D$5:$D$999,0))),"")</f>
        <v/>
      </c>
      <c r="H105" s="52" t="str">
        <f t="shared" si="2"/>
        <v/>
      </c>
      <c r="K105" s="83" t="str">
        <f t="shared" si="3"/>
        <v/>
      </c>
    </row>
    <row r="106" spans="1:11" ht="41.1" customHeight="1" x14ac:dyDescent="0.35">
      <c r="A106" s="46">
        <v>100</v>
      </c>
      <c r="B106" s="59"/>
      <c r="C106" s="86"/>
      <c r="D106" s="51" t="str">
        <f t="array" ref="D106">IFERROR(IF($B106="","",INDEX(算出ツール!$G$5:$G$999,MATCH($B106&amp;算出ツール!$F$1,算出ツール!$B$5:$B$999&amp;算出ツール!$D$5:$D$999,0))),"")</f>
        <v/>
      </c>
      <c r="E106" s="52" t="str">
        <f t="array" ref="E106">IFERROR(IF($B106="","",INDEX(算出ツール!$P$5:$P$999,MATCH($B106&amp;算出ツール!$F$1,算出ツール!$B$5:$B$999&amp;算出ツール!$D$5:$D$999,0))),"")</f>
        <v/>
      </c>
      <c r="F106" s="51" t="str">
        <f t="array" ref="F106">IFERROR(IF($B106="","",INDEX(算出ツール!$G$5:$G$999,MATCH($B106&amp;算出ツール!$H$1,算出ツール!$B$5:$B$999&amp;算出ツール!$D$5:$D$999,0))),"")</f>
        <v/>
      </c>
      <c r="G106" s="52" t="str">
        <f t="array" ref="G106">IFERROR(IF($B106="","",INDEX(算出ツール!$P$5:$P$999,MATCH($B106&amp;算出ツール!$H$1,算出ツール!$B$5:$B$999&amp;算出ツール!$D$5:$D$999,0))),"")</f>
        <v/>
      </c>
      <c r="H106" s="52" t="str">
        <f t="shared" si="2"/>
        <v/>
      </c>
      <c r="K106" s="83" t="str">
        <f t="shared" si="3"/>
        <v/>
      </c>
    </row>
    <row r="107" spans="1:11" s="28" customFormat="1" ht="44.25" customHeight="1" thickBot="1" x14ac:dyDescent="0.4">
      <c r="A107" s="38" t="s">
        <v>71</v>
      </c>
      <c r="B107" s="39" t="s">
        <v>72</v>
      </c>
      <c r="C107" s="39"/>
      <c r="D107" s="54">
        <f>SUM(D7:D106)</f>
        <v>0</v>
      </c>
      <c r="E107" s="53">
        <f t="shared" ref="E107:G107" si="4">SUM(E7:E106)</f>
        <v>0</v>
      </c>
      <c r="F107" s="55">
        <f t="shared" si="4"/>
        <v>0</v>
      </c>
      <c r="G107" s="53">
        <f t="shared" si="4"/>
        <v>0</v>
      </c>
      <c r="H107" s="53">
        <f>SUM(H7:H106)</f>
        <v>0</v>
      </c>
      <c r="K107" s="84" t="s">
        <v>92</v>
      </c>
    </row>
    <row r="108" spans="1:11" s="28" customFormat="1" ht="18.75" customHeight="1" x14ac:dyDescent="0.35">
      <c r="A108" s="40" t="s">
        <v>73</v>
      </c>
      <c r="B108" s="41"/>
      <c r="C108" s="41"/>
      <c r="D108" s="42"/>
      <c r="E108" s="41"/>
      <c r="F108" s="42"/>
      <c r="G108" s="41"/>
      <c r="H108" s="42"/>
      <c r="K108" s="84" t="s">
        <v>92</v>
      </c>
    </row>
    <row r="109" spans="1:11" s="28" customFormat="1" ht="105" customHeight="1" x14ac:dyDescent="0.35">
      <c r="A109" s="43" t="s">
        <v>74</v>
      </c>
      <c r="B109" s="105" t="s">
        <v>75</v>
      </c>
      <c r="C109" s="105"/>
      <c r="D109" s="105"/>
      <c r="E109" s="105"/>
      <c r="F109" s="105"/>
      <c r="G109" s="105"/>
      <c r="H109" s="105"/>
      <c r="K109" s="84" t="s">
        <v>92</v>
      </c>
    </row>
    <row r="110" spans="1:11" s="28" customFormat="1" ht="165" customHeight="1" x14ac:dyDescent="0.35">
      <c r="A110" s="43" t="s">
        <v>76</v>
      </c>
      <c r="B110" s="89" t="s">
        <v>77</v>
      </c>
      <c r="C110" s="89"/>
      <c r="D110" s="89"/>
      <c r="E110" s="89"/>
      <c r="F110" s="89"/>
      <c r="G110" s="89"/>
      <c r="H110" s="89"/>
      <c r="K110" s="84" t="s">
        <v>92</v>
      </c>
    </row>
    <row r="111" spans="1:11" s="28" customFormat="1" ht="42" customHeight="1" x14ac:dyDescent="0.35">
      <c r="A111" s="43" t="s">
        <v>78</v>
      </c>
      <c r="B111" s="89" t="s">
        <v>79</v>
      </c>
      <c r="C111" s="89"/>
      <c r="D111" s="89"/>
      <c r="E111" s="89"/>
      <c r="F111" s="89"/>
      <c r="G111" s="89"/>
      <c r="H111" s="89"/>
      <c r="K111" s="84" t="s">
        <v>92</v>
      </c>
    </row>
    <row r="112" spans="1:11" s="28" customFormat="1" ht="18.75" customHeight="1" x14ac:dyDescent="0.35">
      <c r="A112" s="43" t="s">
        <v>80</v>
      </c>
      <c r="B112" s="89" t="s">
        <v>81</v>
      </c>
      <c r="C112" s="89"/>
      <c r="D112" s="89"/>
      <c r="E112" s="89"/>
      <c r="F112" s="89"/>
      <c r="G112" s="89"/>
      <c r="K112" s="84" t="s">
        <v>92</v>
      </c>
    </row>
    <row r="113" spans="1:11" s="28" customFormat="1" ht="18.75" customHeight="1" x14ac:dyDescent="0.35">
      <c r="A113" s="43" t="s">
        <v>82</v>
      </c>
      <c r="B113" s="89" t="s">
        <v>83</v>
      </c>
      <c r="C113" s="89"/>
      <c r="D113" s="89"/>
      <c r="E113" s="89"/>
      <c r="F113" s="89"/>
      <c r="G113" s="89"/>
      <c r="K113" s="84" t="s">
        <v>92</v>
      </c>
    </row>
    <row r="114" spans="1:11" s="28" customFormat="1" ht="18.75" customHeight="1" x14ac:dyDescent="0.35">
      <c r="A114" s="43"/>
      <c r="B114" s="44"/>
      <c r="C114" s="44"/>
      <c r="D114" s="44"/>
      <c r="E114" s="89"/>
      <c r="F114" s="89"/>
      <c r="G114" s="89"/>
      <c r="K114" s="84"/>
    </row>
  </sheetData>
  <sheetProtection password="B3B1" sheet="1" formatCells="0" insertRows="0" autoFilter="0"/>
  <autoFilter ref="K1:K113" xr:uid="{00000000-0009-0000-0000-000002000000}"/>
  <mergeCells count="14">
    <mergeCell ref="E114:G114"/>
    <mergeCell ref="A4:A6"/>
    <mergeCell ref="B4:C4"/>
    <mergeCell ref="D4:H4"/>
    <mergeCell ref="B5:B6"/>
    <mergeCell ref="C5:C6"/>
    <mergeCell ref="D5:E5"/>
    <mergeCell ref="F5:G5"/>
    <mergeCell ref="H5:H6"/>
    <mergeCell ref="B109:H109"/>
    <mergeCell ref="B110:H110"/>
    <mergeCell ref="B111:H111"/>
    <mergeCell ref="B112:G112"/>
    <mergeCell ref="B113:G113"/>
  </mergeCells>
  <phoneticPr fontId="1"/>
  <printOptions horizontalCentered="1"/>
  <pageMargins left="0.39370078740157483" right="0.39370078740157483" top="0.74803149606299213" bottom="0.55118110236220474" header="0.31496062992125984" footer="0.31496062992125984"/>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P104"/>
  <sheetViews>
    <sheetView workbookViewId="0">
      <pane xSplit="3" ySplit="4" topLeftCell="D5" activePane="bottomRight" state="frozen"/>
      <selection activeCell="L16" sqref="L16"/>
      <selection pane="topRight" activeCell="L16" sqref="L16"/>
      <selection pane="bottomLeft" activeCell="L16" sqref="L16"/>
      <selection pane="bottomRight" activeCell="L16" sqref="L16"/>
    </sheetView>
  </sheetViews>
  <sheetFormatPr defaultRowHeight="18" x14ac:dyDescent="0.35"/>
  <cols>
    <col min="1" max="1" width="4.375" bestFit="1" customWidth="1"/>
    <col min="2" max="2" width="13.875" customWidth="1"/>
    <col min="3" max="3" width="7.625" customWidth="1"/>
    <col min="4" max="4" width="8.75" customWidth="1"/>
    <col min="5" max="5" width="11.875" customWidth="1"/>
    <col min="6" max="6" width="7.625" customWidth="1"/>
    <col min="7" max="7" width="12.25" customWidth="1"/>
    <col min="8" max="8" width="7.625" customWidth="1"/>
    <col min="9" max="9" width="11.625" customWidth="1"/>
    <col min="10" max="10" width="15.625" customWidth="1"/>
    <col min="11" max="11" width="6.125" customWidth="1"/>
    <col min="12" max="12" width="13.75" customWidth="1"/>
    <col min="13" max="13" width="11.25" customWidth="1"/>
    <col min="14" max="14" width="13.75" customWidth="1"/>
    <col min="15" max="16" width="15.625" customWidth="1"/>
  </cols>
  <sheetData>
    <row r="1" spans="1:16" ht="18.75" thickBot="1" x14ac:dyDescent="0.4">
      <c r="C1" s="5" t="s">
        <v>26</v>
      </c>
      <c r="D1" s="5"/>
      <c r="E1" s="10" t="s">
        <v>54</v>
      </c>
      <c r="F1" s="10" t="s">
        <v>9</v>
      </c>
      <c r="G1" s="8">
        <f>SUMIF($D5:$D999,$F$1,$G5:$G999)</f>
        <v>2825000</v>
      </c>
      <c r="H1" s="10" t="s">
        <v>10</v>
      </c>
      <c r="I1" s="9">
        <f>SUMIF($D5:$D999,$H1,$G5:$G999)</f>
        <v>1010000</v>
      </c>
      <c r="J1" s="10" t="s">
        <v>53</v>
      </c>
      <c r="K1" s="10" t="s">
        <v>9</v>
      </c>
      <c r="L1" s="9">
        <f>SUMIF($D5:$D999,$K$1,$P5:$P999)</f>
        <v>377773</v>
      </c>
      <c r="M1" s="10" t="s">
        <v>10</v>
      </c>
      <c r="N1" s="9" t="e">
        <f>SUMIF($D5:$D999,$M$1,$P5:$P999)</f>
        <v>#DIV/0!</v>
      </c>
    </row>
    <row r="2" spans="1:16" s="4" customFormat="1" ht="6.75" customHeight="1" thickBot="1" x14ac:dyDescent="0.4">
      <c r="E2" s="13"/>
      <c r="F2" s="13"/>
      <c r="G2" s="14"/>
      <c r="H2" s="13"/>
      <c r="I2" s="15"/>
      <c r="J2" s="13"/>
      <c r="K2" s="13"/>
      <c r="L2" s="15"/>
      <c r="M2" s="13"/>
      <c r="N2" s="15"/>
    </row>
    <row r="3" spans="1:16" s="7" customFormat="1" x14ac:dyDescent="0.35">
      <c r="A3" s="106" t="s">
        <v>1</v>
      </c>
      <c r="B3" s="47" t="s">
        <v>0</v>
      </c>
      <c r="C3" s="16" t="s">
        <v>29</v>
      </c>
      <c r="D3" s="47" t="s">
        <v>30</v>
      </c>
      <c r="E3" s="47" t="s">
        <v>3</v>
      </c>
      <c r="F3" s="47" t="s">
        <v>14</v>
      </c>
      <c r="G3" s="17" t="s">
        <v>3</v>
      </c>
      <c r="H3" s="47" t="s">
        <v>7</v>
      </c>
      <c r="I3" s="47" t="s">
        <v>13</v>
      </c>
      <c r="J3" s="47" t="s">
        <v>50</v>
      </c>
      <c r="K3" s="106" t="s">
        <v>4</v>
      </c>
      <c r="L3" s="106"/>
      <c r="M3" s="47" t="s">
        <v>22</v>
      </c>
      <c r="N3" s="47" t="s">
        <v>22</v>
      </c>
      <c r="O3" s="47" t="s">
        <v>52</v>
      </c>
      <c r="P3" s="17" t="s">
        <v>51</v>
      </c>
    </row>
    <row r="4" spans="1:16" ht="18.75" thickBot="1" x14ac:dyDescent="0.4">
      <c r="A4" s="107"/>
      <c r="B4" s="11" t="s">
        <v>2</v>
      </c>
      <c r="C4" s="48" t="s">
        <v>12</v>
      </c>
      <c r="D4" s="11" t="s">
        <v>12</v>
      </c>
      <c r="E4" s="48" t="s">
        <v>6</v>
      </c>
      <c r="F4" s="48" t="s">
        <v>12</v>
      </c>
      <c r="G4" s="12" t="s">
        <v>17</v>
      </c>
      <c r="H4" s="48" t="s">
        <v>11</v>
      </c>
      <c r="I4" s="48" t="s">
        <v>5</v>
      </c>
      <c r="J4" s="48" t="s">
        <v>5</v>
      </c>
      <c r="K4" s="48" t="s">
        <v>12</v>
      </c>
      <c r="L4" s="11" t="s">
        <v>6</v>
      </c>
      <c r="M4" s="48" t="s">
        <v>24</v>
      </c>
      <c r="N4" s="11" t="s">
        <v>28</v>
      </c>
      <c r="O4" s="48" t="s">
        <v>31</v>
      </c>
      <c r="P4" s="12" t="s">
        <v>23</v>
      </c>
    </row>
    <row r="5" spans="1:16" ht="18.75" thickTop="1" x14ac:dyDescent="0.35">
      <c r="A5">
        <v>1</v>
      </c>
      <c r="B5" s="2" t="s">
        <v>86</v>
      </c>
      <c r="C5" s="2"/>
      <c r="D5" s="18" t="s">
        <v>9</v>
      </c>
      <c r="E5" s="3">
        <v>5000</v>
      </c>
      <c r="F5" s="19"/>
      <c r="G5" s="6">
        <f>IF($F5="内税",$E5*100/110,$E5)</f>
        <v>5000</v>
      </c>
      <c r="H5" s="4">
        <f>IF($D5="","",VLOOKUP($D5,選択肢・高騰率!$A$2:$B$3,2))</f>
        <v>1.4</v>
      </c>
      <c r="I5" s="20">
        <f>IF($E5,$G5/$H5/0.9,"")</f>
        <v>3968.2539682539682</v>
      </c>
      <c r="J5" s="20">
        <f>IF($E5,ROUNDDOWN(($G5-$I5)*0.7,0),"")</f>
        <v>722</v>
      </c>
      <c r="K5" s="21" t="s">
        <v>18</v>
      </c>
      <c r="L5" s="22">
        <v>400</v>
      </c>
      <c r="M5" s="20">
        <f t="shared" ref="M5:M68" si="0">IF(K5="○",L5-(G5-I5)*0.3,"")</f>
        <v>90.476190476190482</v>
      </c>
      <c r="N5" s="20">
        <f>IF(K5="○",IF(M5&lt;0,0,ROUNDDOWN(M5,0)),"")</f>
        <v>90</v>
      </c>
      <c r="O5" s="20">
        <f t="shared" ref="O5:O68" si="1">IF(K5="○",IF((J5-N5)&lt;0,0,J5-N5),"")</f>
        <v>632</v>
      </c>
      <c r="P5" s="6">
        <f t="shared" ref="P5:P68" si="2">IF(K5="○",O5,J5)</f>
        <v>632</v>
      </c>
    </row>
    <row r="6" spans="1:16" x14ac:dyDescent="0.35">
      <c r="A6">
        <v>2</v>
      </c>
      <c r="B6" s="2" t="s">
        <v>86</v>
      </c>
      <c r="C6" s="2"/>
      <c r="D6" s="18" t="s">
        <v>10</v>
      </c>
      <c r="E6" s="3">
        <v>10000</v>
      </c>
      <c r="F6" s="19"/>
      <c r="G6" s="6">
        <f t="shared" ref="G6:G69" si="3">IF($F6="内税",$E6*100/110,$E6)</f>
        <v>10000</v>
      </c>
      <c r="H6" s="4">
        <f>IF($D6="","",VLOOKUP($D6,選択肢・高騰率!$A$2:$B$3,2))</f>
        <v>0</v>
      </c>
      <c r="I6" s="20" t="e">
        <f t="shared" ref="I6:I69" si="4">IF($E6,$G6/$H6/0.9,"")</f>
        <v>#DIV/0!</v>
      </c>
      <c r="J6" s="20" t="e">
        <f t="shared" ref="J6:J69" si="5">IF($E6,ROUNDDOWN(($G6-$I6)*0.7,0),"")</f>
        <v>#DIV/0!</v>
      </c>
      <c r="K6" s="21" t="s">
        <v>18</v>
      </c>
      <c r="L6" s="22">
        <v>100</v>
      </c>
      <c r="M6" s="20" t="e">
        <f t="shared" si="0"/>
        <v>#DIV/0!</v>
      </c>
      <c r="N6" s="20" t="e">
        <f t="shared" ref="N6:N69" si="6">IF(K6="○",IF(M6&lt;0,0,ROUNDDOWN(M6,0)),"")</f>
        <v>#DIV/0!</v>
      </c>
      <c r="O6" s="20" t="e">
        <f t="shared" si="1"/>
        <v>#DIV/0!</v>
      </c>
      <c r="P6" s="6" t="e">
        <f t="shared" si="2"/>
        <v>#DIV/0!</v>
      </c>
    </row>
    <row r="7" spans="1:16" x14ac:dyDescent="0.35">
      <c r="A7">
        <v>3</v>
      </c>
      <c r="B7" s="2" t="s">
        <v>87</v>
      </c>
      <c r="C7" s="2"/>
      <c r="D7" s="18" t="s">
        <v>9</v>
      </c>
      <c r="E7" s="3">
        <v>100000</v>
      </c>
      <c r="F7" s="19"/>
      <c r="G7" s="6">
        <f t="shared" si="3"/>
        <v>100000</v>
      </c>
      <c r="H7" s="4">
        <f>IF($D7="","",VLOOKUP($D7,選択肢・高騰率!$A$2:$B$3,2))</f>
        <v>1.4</v>
      </c>
      <c r="I7" s="20">
        <f t="shared" si="4"/>
        <v>79365.079365079364</v>
      </c>
      <c r="J7" s="20">
        <f t="shared" si="5"/>
        <v>14444</v>
      </c>
      <c r="K7" s="21" t="s">
        <v>18</v>
      </c>
      <c r="L7" s="22">
        <v>10000</v>
      </c>
      <c r="M7" s="20">
        <f t="shared" si="0"/>
        <v>3809.5238095238092</v>
      </c>
      <c r="N7" s="20">
        <f t="shared" si="6"/>
        <v>3809</v>
      </c>
      <c r="O7" s="20">
        <f t="shared" si="1"/>
        <v>10635</v>
      </c>
      <c r="P7" s="6">
        <f t="shared" si="2"/>
        <v>10635</v>
      </c>
    </row>
    <row r="8" spans="1:16" x14ac:dyDescent="0.35">
      <c r="A8">
        <v>4</v>
      </c>
      <c r="B8" s="2" t="s">
        <v>88</v>
      </c>
      <c r="C8" s="2"/>
      <c r="D8" s="18" t="s">
        <v>9</v>
      </c>
      <c r="E8" s="3">
        <v>200000</v>
      </c>
      <c r="F8" s="19"/>
      <c r="G8" s="6">
        <f t="shared" si="3"/>
        <v>200000</v>
      </c>
      <c r="H8" s="4">
        <f>IF($D8="","",VLOOKUP($D8,選択肢・高騰率!$A$2:$B$3,2))</f>
        <v>1.4</v>
      </c>
      <c r="I8" s="20">
        <f t="shared" si="4"/>
        <v>158730.15873015873</v>
      </c>
      <c r="J8" s="20">
        <f t="shared" si="5"/>
        <v>28888</v>
      </c>
      <c r="K8" s="21" t="s">
        <v>20</v>
      </c>
      <c r="L8" s="22"/>
      <c r="M8" s="20" t="str">
        <f t="shared" si="0"/>
        <v/>
      </c>
      <c r="N8" s="20" t="str">
        <f t="shared" si="6"/>
        <v/>
      </c>
      <c r="O8" s="20" t="str">
        <f t="shared" si="1"/>
        <v/>
      </c>
      <c r="P8" s="6">
        <f t="shared" si="2"/>
        <v>28888</v>
      </c>
    </row>
    <row r="9" spans="1:16" x14ac:dyDescent="0.35">
      <c r="A9">
        <v>5</v>
      </c>
      <c r="B9" s="2" t="s">
        <v>89</v>
      </c>
      <c r="C9" s="2"/>
      <c r="D9" s="18" t="s">
        <v>9</v>
      </c>
      <c r="E9" s="3">
        <v>800000</v>
      </c>
      <c r="F9" s="19"/>
      <c r="G9" s="6">
        <f t="shared" si="3"/>
        <v>800000</v>
      </c>
      <c r="H9" s="4">
        <f>IF($D9="","",VLOOKUP($D9,選択肢・高騰率!$A$2:$B$3,2))</f>
        <v>1.4</v>
      </c>
      <c r="I9" s="20">
        <f t="shared" si="4"/>
        <v>634920.63492063491</v>
      </c>
      <c r="J9" s="20">
        <f t="shared" si="5"/>
        <v>115555</v>
      </c>
      <c r="K9" s="21" t="s">
        <v>20</v>
      </c>
      <c r="L9" s="22"/>
      <c r="M9" s="20" t="str">
        <f t="shared" si="0"/>
        <v/>
      </c>
      <c r="N9" s="20" t="str">
        <f t="shared" si="6"/>
        <v/>
      </c>
      <c r="O9" s="20" t="str">
        <f t="shared" si="1"/>
        <v/>
      </c>
      <c r="P9" s="6">
        <f t="shared" si="2"/>
        <v>115555</v>
      </c>
    </row>
    <row r="10" spans="1:16" x14ac:dyDescent="0.35">
      <c r="A10">
        <v>6</v>
      </c>
      <c r="B10" s="2" t="s">
        <v>90</v>
      </c>
      <c r="C10" s="2"/>
      <c r="D10" s="18" t="s">
        <v>9</v>
      </c>
      <c r="E10" s="3">
        <v>1500000</v>
      </c>
      <c r="F10" s="19"/>
      <c r="G10" s="6">
        <f t="shared" si="3"/>
        <v>1500000</v>
      </c>
      <c r="H10" s="4">
        <f>IF($D10="","",VLOOKUP($D10,選択肢・高騰率!$A$2:$B$3,2))</f>
        <v>1.4</v>
      </c>
      <c r="I10" s="20">
        <f t="shared" si="4"/>
        <v>1190476.1904761905</v>
      </c>
      <c r="J10" s="20">
        <f t="shared" si="5"/>
        <v>216666</v>
      </c>
      <c r="K10" s="21" t="s">
        <v>20</v>
      </c>
      <c r="L10" s="22"/>
      <c r="M10" s="20" t="str">
        <f t="shared" si="0"/>
        <v/>
      </c>
      <c r="N10" s="20" t="str">
        <f t="shared" si="6"/>
        <v/>
      </c>
      <c r="O10" s="20" t="str">
        <f t="shared" si="1"/>
        <v/>
      </c>
      <c r="P10" s="6">
        <f t="shared" si="2"/>
        <v>216666</v>
      </c>
    </row>
    <row r="11" spans="1:16" x14ac:dyDescent="0.35">
      <c r="A11">
        <v>7</v>
      </c>
      <c r="B11" s="2" t="s">
        <v>90</v>
      </c>
      <c r="C11" s="2"/>
      <c r="D11" s="18" t="s">
        <v>10</v>
      </c>
      <c r="E11" s="3">
        <v>500000</v>
      </c>
      <c r="F11" s="19"/>
      <c r="G11" s="6">
        <f t="shared" si="3"/>
        <v>500000</v>
      </c>
      <c r="H11" s="4">
        <f>IF($D11="","",VLOOKUP($D11,選択肢・高騰率!$A$2:$B$3,2))</f>
        <v>0</v>
      </c>
      <c r="I11" s="20" t="e">
        <f t="shared" si="4"/>
        <v>#DIV/0!</v>
      </c>
      <c r="J11" s="20" t="e">
        <f t="shared" si="5"/>
        <v>#DIV/0!</v>
      </c>
      <c r="K11" s="21" t="s">
        <v>18</v>
      </c>
      <c r="L11" s="22">
        <v>200000</v>
      </c>
      <c r="M11" s="20" t="e">
        <f t="shared" si="0"/>
        <v>#DIV/0!</v>
      </c>
      <c r="N11" s="20" t="e">
        <f t="shared" si="6"/>
        <v>#DIV/0!</v>
      </c>
      <c r="O11" s="20" t="e">
        <f t="shared" si="1"/>
        <v>#DIV/0!</v>
      </c>
      <c r="P11" s="6" t="e">
        <f t="shared" si="2"/>
        <v>#DIV/0!</v>
      </c>
    </row>
    <row r="12" spans="1:16" x14ac:dyDescent="0.35">
      <c r="A12">
        <v>8</v>
      </c>
      <c r="B12" s="2" t="s">
        <v>88</v>
      </c>
      <c r="C12" s="2"/>
      <c r="D12" s="18" t="s">
        <v>10</v>
      </c>
      <c r="E12" s="3">
        <v>500000</v>
      </c>
      <c r="F12" s="19"/>
      <c r="G12" s="6">
        <f t="shared" si="3"/>
        <v>500000</v>
      </c>
      <c r="H12" s="4">
        <f>IF($D12="","",VLOOKUP($D12,選択肢・高騰率!$A$2:$B$3,2))</f>
        <v>0</v>
      </c>
      <c r="I12" s="20" t="e">
        <f t="shared" si="4"/>
        <v>#DIV/0!</v>
      </c>
      <c r="J12" s="20" t="e">
        <f t="shared" si="5"/>
        <v>#DIV/0!</v>
      </c>
      <c r="K12" s="21" t="s">
        <v>18</v>
      </c>
      <c r="L12" s="22">
        <v>50000</v>
      </c>
      <c r="M12" s="20" t="e">
        <f t="shared" si="0"/>
        <v>#DIV/0!</v>
      </c>
      <c r="N12" s="20" t="e">
        <f t="shared" si="6"/>
        <v>#DIV/0!</v>
      </c>
      <c r="O12" s="20" t="e">
        <f t="shared" si="1"/>
        <v>#DIV/0!</v>
      </c>
      <c r="P12" s="6" t="e">
        <f t="shared" si="2"/>
        <v>#DIV/0!</v>
      </c>
    </row>
    <row r="13" spans="1:16" x14ac:dyDescent="0.35">
      <c r="A13">
        <v>9</v>
      </c>
      <c r="B13" s="2" t="s">
        <v>109</v>
      </c>
      <c r="C13" s="2"/>
      <c r="D13" s="18" t="s">
        <v>9</v>
      </c>
      <c r="E13" s="3">
        <v>220000</v>
      </c>
      <c r="F13" s="19"/>
      <c r="G13" s="6">
        <f t="shared" si="3"/>
        <v>220000</v>
      </c>
      <c r="H13" s="4">
        <f>IF($D13="","",VLOOKUP($D13,選択肢・高騰率!$A$2:$B$3,2))</f>
        <v>1.4</v>
      </c>
      <c r="I13" s="20">
        <f t="shared" si="4"/>
        <v>174603.17460317462</v>
      </c>
      <c r="J13" s="20">
        <f t="shared" si="5"/>
        <v>31777</v>
      </c>
      <c r="K13" s="21" t="s">
        <v>18</v>
      </c>
      <c r="L13" s="22">
        <v>40000</v>
      </c>
      <c r="M13" s="20">
        <f t="shared" si="0"/>
        <v>26380.952380952385</v>
      </c>
      <c r="N13" s="20">
        <f t="shared" si="6"/>
        <v>26380</v>
      </c>
      <c r="O13" s="20">
        <f t="shared" si="1"/>
        <v>5397</v>
      </c>
      <c r="P13" s="6">
        <f t="shared" si="2"/>
        <v>5397</v>
      </c>
    </row>
    <row r="14" spans="1:16" x14ac:dyDescent="0.35">
      <c r="A14">
        <v>10</v>
      </c>
      <c r="B14" s="2"/>
      <c r="C14" s="2"/>
      <c r="D14" s="18"/>
      <c r="E14" s="3"/>
      <c r="F14" s="19"/>
      <c r="G14" s="6">
        <f t="shared" si="3"/>
        <v>0</v>
      </c>
      <c r="H14" s="4" t="str">
        <f>IF($D14="","",VLOOKUP($D14,選択肢・高騰率!$A$2:$B$3,2))</f>
        <v/>
      </c>
      <c r="I14" s="20" t="str">
        <f t="shared" si="4"/>
        <v/>
      </c>
      <c r="J14" s="20" t="str">
        <f t="shared" si="5"/>
        <v/>
      </c>
      <c r="K14" s="21"/>
      <c r="L14" s="22"/>
      <c r="M14" s="20" t="str">
        <f t="shared" si="0"/>
        <v/>
      </c>
      <c r="N14" s="20" t="str">
        <f t="shared" si="6"/>
        <v/>
      </c>
      <c r="O14" s="20" t="str">
        <f t="shared" si="1"/>
        <v/>
      </c>
      <c r="P14" s="6" t="str">
        <f t="shared" si="2"/>
        <v/>
      </c>
    </row>
    <row r="15" spans="1:16" x14ac:dyDescent="0.35">
      <c r="A15">
        <v>11</v>
      </c>
      <c r="B15" s="2"/>
      <c r="C15" s="2"/>
      <c r="D15" s="18"/>
      <c r="E15" s="3"/>
      <c r="F15" s="19"/>
      <c r="G15" s="6">
        <f t="shared" si="3"/>
        <v>0</v>
      </c>
      <c r="H15" s="4" t="str">
        <f>IF($D15="","",VLOOKUP($D15,選択肢・高騰率!$A$2:$B$3,2))</f>
        <v/>
      </c>
      <c r="I15" s="20" t="str">
        <f t="shared" si="4"/>
        <v/>
      </c>
      <c r="J15" s="20" t="str">
        <f t="shared" si="5"/>
        <v/>
      </c>
      <c r="K15" s="21"/>
      <c r="L15" s="22"/>
      <c r="M15" s="20" t="str">
        <f t="shared" si="0"/>
        <v/>
      </c>
      <c r="N15" s="20" t="str">
        <f t="shared" si="6"/>
        <v/>
      </c>
      <c r="O15" s="20" t="str">
        <f t="shared" si="1"/>
        <v/>
      </c>
      <c r="P15" s="6" t="str">
        <f t="shared" si="2"/>
        <v/>
      </c>
    </row>
    <row r="16" spans="1:16" x14ac:dyDescent="0.35">
      <c r="A16">
        <v>12</v>
      </c>
      <c r="B16" s="2"/>
      <c r="C16" s="2"/>
      <c r="D16" s="18"/>
      <c r="E16" s="3"/>
      <c r="F16" s="19"/>
      <c r="G16" s="6">
        <f t="shared" si="3"/>
        <v>0</v>
      </c>
      <c r="H16" s="4" t="str">
        <f>IF($D16="","",VLOOKUP($D16,選択肢・高騰率!$A$2:$B$3,2))</f>
        <v/>
      </c>
      <c r="I16" s="20" t="str">
        <f t="shared" si="4"/>
        <v/>
      </c>
      <c r="J16" s="20" t="str">
        <f t="shared" si="5"/>
        <v/>
      </c>
      <c r="K16" s="21"/>
      <c r="L16" s="22"/>
      <c r="M16" s="20" t="str">
        <f t="shared" si="0"/>
        <v/>
      </c>
      <c r="N16" s="20" t="str">
        <f t="shared" si="6"/>
        <v/>
      </c>
      <c r="O16" s="20" t="str">
        <f t="shared" si="1"/>
        <v/>
      </c>
      <c r="P16" s="6" t="str">
        <f t="shared" si="2"/>
        <v/>
      </c>
    </row>
    <row r="17" spans="1:16" x14ac:dyDescent="0.35">
      <c r="A17">
        <v>13</v>
      </c>
      <c r="B17" s="2"/>
      <c r="C17" s="2"/>
      <c r="D17" s="18"/>
      <c r="E17" s="3"/>
      <c r="F17" s="19"/>
      <c r="G17" s="6">
        <f t="shared" si="3"/>
        <v>0</v>
      </c>
      <c r="H17" s="4" t="str">
        <f>IF($D17="","",VLOOKUP($D17,選択肢・高騰率!$A$2:$B$3,2))</f>
        <v/>
      </c>
      <c r="I17" s="20" t="str">
        <f t="shared" si="4"/>
        <v/>
      </c>
      <c r="J17" s="20" t="str">
        <f t="shared" si="5"/>
        <v/>
      </c>
      <c r="K17" s="21"/>
      <c r="L17" s="22"/>
      <c r="M17" s="20" t="str">
        <f t="shared" si="0"/>
        <v/>
      </c>
      <c r="N17" s="20" t="str">
        <f t="shared" si="6"/>
        <v/>
      </c>
      <c r="O17" s="20" t="str">
        <f t="shared" si="1"/>
        <v/>
      </c>
      <c r="P17" s="6" t="str">
        <f t="shared" si="2"/>
        <v/>
      </c>
    </row>
    <row r="18" spans="1:16" x14ac:dyDescent="0.35">
      <c r="A18">
        <v>14</v>
      </c>
      <c r="B18" s="2"/>
      <c r="C18" s="2"/>
      <c r="D18" s="18"/>
      <c r="E18" s="3"/>
      <c r="F18" s="19"/>
      <c r="G18" s="6">
        <f t="shared" si="3"/>
        <v>0</v>
      </c>
      <c r="H18" s="4" t="str">
        <f>IF($D18="","",VLOOKUP($D18,選択肢・高騰率!$A$2:$B$3,2))</f>
        <v/>
      </c>
      <c r="I18" s="20" t="str">
        <f t="shared" si="4"/>
        <v/>
      </c>
      <c r="J18" s="20" t="str">
        <f t="shared" si="5"/>
        <v/>
      </c>
      <c r="K18" s="21"/>
      <c r="L18" s="22"/>
      <c r="M18" s="20" t="str">
        <f t="shared" si="0"/>
        <v/>
      </c>
      <c r="N18" s="20" t="str">
        <f t="shared" si="6"/>
        <v/>
      </c>
      <c r="O18" s="20" t="str">
        <f t="shared" si="1"/>
        <v/>
      </c>
      <c r="P18" s="6" t="str">
        <f t="shared" si="2"/>
        <v/>
      </c>
    </row>
    <row r="19" spans="1:16" x14ac:dyDescent="0.35">
      <c r="A19">
        <v>15</v>
      </c>
      <c r="B19" s="2"/>
      <c r="C19" s="2"/>
      <c r="D19" s="18"/>
      <c r="E19" s="3"/>
      <c r="F19" s="19"/>
      <c r="G19" s="6">
        <f t="shared" si="3"/>
        <v>0</v>
      </c>
      <c r="H19" s="4" t="str">
        <f>IF($D19="","",VLOOKUP($D19,選択肢・高騰率!$A$2:$B$3,2))</f>
        <v/>
      </c>
      <c r="I19" s="20" t="str">
        <f t="shared" si="4"/>
        <v/>
      </c>
      <c r="J19" s="20" t="str">
        <f t="shared" si="5"/>
        <v/>
      </c>
      <c r="K19" s="21"/>
      <c r="L19" s="22"/>
      <c r="M19" s="20" t="str">
        <f t="shared" si="0"/>
        <v/>
      </c>
      <c r="N19" s="20" t="str">
        <f t="shared" si="6"/>
        <v/>
      </c>
      <c r="O19" s="20" t="str">
        <f t="shared" si="1"/>
        <v/>
      </c>
      <c r="P19" s="6" t="str">
        <f t="shared" si="2"/>
        <v/>
      </c>
    </row>
    <row r="20" spans="1:16" x14ac:dyDescent="0.35">
      <c r="A20">
        <v>16</v>
      </c>
      <c r="B20" s="2"/>
      <c r="C20" s="2"/>
      <c r="D20" s="18"/>
      <c r="E20" s="3"/>
      <c r="F20" s="19"/>
      <c r="G20" s="6">
        <f t="shared" si="3"/>
        <v>0</v>
      </c>
      <c r="H20" s="4" t="str">
        <f>IF($D20="","",VLOOKUP($D20,選択肢・高騰率!$A$2:$B$3,2))</f>
        <v/>
      </c>
      <c r="I20" s="20" t="str">
        <f t="shared" si="4"/>
        <v/>
      </c>
      <c r="J20" s="20" t="str">
        <f t="shared" si="5"/>
        <v/>
      </c>
      <c r="K20" s="21"/>
      <c r="L20" s="22"/>
      <c r="M20" s="20" t="str">
        <f t="shared" si="0"/>
        <v/>
      </c>
      <c r="N20" s="20" t="str">
        <f t="shared" si="6"/>
        <v/>
      </c>
      <c r="O20" s="20" t="str">
        <f t="shared" si="1"/>
        <v/>
      </c>
      <c r="P20" s="6" t="str">
        <f t="shared" si="2"/>
        <v/>
      </c>
    </row>
    <row r="21" spans="1:16" x14ac:dyDescent="0.35">
      <c r="A21">
        <v>17</v>
      </c>
      <c r="B21" s="2"/>
      <c r="C21" s="2"/>
      <c r="D21" s="18"/>
      <c r="E21" s="3"/>
      <c r="F21" s="19"/>
      <c r="G21" s="6">
        <f t="shared" si="3"/>
        <v>0</v>
      </c>
      <c r="H21" s="4" t="str">
        <f>IF($D21="","",VLOOKUP($D21,選択肢・高騰率!$A$2:$B$3,2))</f>
        <v/>
      </c>
      <c r="I21" s="20" t="str">
        <f t="shared" si="4"/>
        <v/>
      </c>
      <c r="J21" s="20" t="str">
        <f t="shared" si="5"/>
        <v/>
      </c>
      <c r="K21" s="21"/>
      <c r="L21" s="22"/>
      <c r="M21" s="20" t="str">
        <f t="shared" si="0"/>
        <v/>
      </c>
      <c r="N21" s="20" t="str">
        <f t="shared" si="6"/>
        <v/>
      </c>
      <c r="O21" s="20" t="str">
        <f t="shared" si="1"/>
        <v/>
      </c>
      <c r="P21" s="6" t="str">
        <f t="shared" si="2"/>
        <v/>
      </c>
    </row>
    <row r="22" spans="1:16" x14ac:dyDescent="0.35">
      <c r="A22">
        <v>18</v>
      </c>
      <c r="B22" s="2"/>
      <c r="C22" s="2"/>
      <c r="D22" s="18"/>
      <c r="E22" s="3"/>
      <c r="F22" s="19"/>
      <c r="G22" s="6">
        <f t="shared" si="3"/>
        <v>0</v>
      </c>
      <c r="H22" s="4" t="str">
        <f>IF($D22="","",VLOOKUP($D22,選択肢・高騰率!$A$2:$B$3,2))</f>
        <v/>
      </c>
      <c r="I22" s="20" t="str">
        <f t="shared" si="4"/>
        <v/>
      </c>
      <c r="J22" s="20" t="str">
        <f t="shared" si="5"/>
        <v/>
      </c>
      <c r="K22" s="21"/>
      <c r="L22" s="22"/>
      <c r="M22" s="20" t="str">
        <f t="shared" si="0"/>
        <v/>
      </c>
      <c r="N22" s="20" t="str">
        <f t="shared" si="6"/>
        <v/>
      </c>
      <c r="O22" s="20" t="str">
        <f t="shared" si="1"/>
        <v/>
      </c>
      <c r="P22" s="6" t="str">
        <f t="shared" si="2"/>
        <v/>
      </c>
    </row>
    <row r="23" spans="1:16" x14ac:dyDescent="0.35">
      <c r="A23">
        <v>19</v>
      </c>
      <c r="B23" s="2"/>
      <c r="C23" s="2"/>
      <c r="D23" s="18"/>
      <c r="E23" s="3"/>
      <c r="F23" s="19"/>
      <c r="G23" s="6">
        <f t="shared" si="3"/>
        <v>0</v>
      </c>
      <c r="H23" s="4" t="str">
        <f>IF($D23="","",VLOOKUP($D23,選択肢・高騰率!$A$2:$B$3,2))</f>
        <v/>
      </c>
      <c r="I23" s="20" t="str">
        <f t="shared" si="4"/>
        <v/>
      </c>
      <c r="J23" s="20" t="str">
        <f t="shared" si="5"/>
        <v/>
      </c>
      <c r="K23" s="21"/>
      <c r="L23" s="22"/>
      <c r="M23" s="20" t="str">
        <f t="shared" si="0"/>
        <v/>
      </c>
      <c r="N23" s="20" t="str">
        <f t="shared" si="6"/>
        <v/>
      </c>
      <c r="O23" s="20" t="str">
        <f t="shared" si="1"/>
        <v/>
      </c>
      <c r="P23" s="6" t="str">
        <f t="shared" si="2"/>
        <v/>
      </c>
    </row>
    <row r="24" spans="1:16" x14ac:dyDescent="0.35">
      <c r="A24">
        <v>20</v>
      </c>
      <c r="B24" s="2"/>
      <c r="C24" s="2"/>
      <c r="D24" s="18"/>
      <c r="E24" s="3"/>
      <c r="F24" s="19"/>
      <c r="G24" s="6">
        <f t="shared" si="3"/>
        <v>0</v>
      </c>
      <c r="H24" s="4" t="str">
        <f>IF($D24="","",VLOOKUP($D24,選択肢・高騰率!$A$2:$B$3,2))</f>
        <v/>
      </c>
      <c r="I24" s="20" t="str">
        <f t="shared" si="4"/>
        <v/>
      </c>
      <c r="J24" s="20" t="str">
        <f t="shared" si="5"/>
        <v/>
      </c>
      <c r="K24" s="21"/>
      <c r="L24" s="22"/>
      <c r="M24" s="20" t="str">
        <f t="shared" si="0"/>
        <v/>
      </c>
      <c r="N24" s="20" t="str">
        <f t="shared" si="6"/>
        <v/>
      </c>
      <c r="O24" s="20" t="str">
        <f t="shared" si="1"/>
        <v/>
      </c>
      <c r="P24" s="6" t="str">
        <f t="shared" si="2"/>
        <v/>
      </c>
    </row>
    <row r="25" spans="1:16" x14ac:dyDescent="0.35">
      <c r="A25">
        <v>21</v>
      </c>
      <c r="B25" s="2"/>
      <c r="C25" s="2"/>
      <c r="D25" s="18"/>
      <c r="E25" s="3"/>
      <c r="F25" s="19"/>
      <c r="G25" s="6">
        <f t="shared" si="3"/>
        <v>0</v>
      </c>
      <c r="H25" s="4" t="str">
        <f>IF($D25="","",VLOOKUP($D25,選択肢・高騰率!$A$2:$B$3,2))</f>
        <v/>
      </c>
      <c r="I25" s="20" t="str">
        <f t="shared" si="4"/>
        <v/>
      </c>
      <c r="J25" s="20" t="str">
        <f t="shared" si="5"/>
        <v/>
      </c>
      <c r="K25" s="21"/>
      <c r="L25" s="22"/>
      <c r="M25" s="20" t="str">
        <f t="shared" si="0"/>
        <v/>
      </c>
      <c r="N25" s="20" t="str">
        <f t="shared" si="6"/>
        <v/>
      </c>
      <c r="O25" s="20" t="str">
        <f t="shared" si="1"/>
        <v/>
      </c>
      <c r="P25" s="6" t="str">
        <f t="shared" si="2"/>
        <v/>
      </c>
    </row>
    <row r="26" spans="1:16" x14ac:dyDescent="0.35">
      <c r="A26">
        <v>22</v>
      </c>
      <c r="B26" s="2"/>
      <c r="C26" s="2"/>
      <c r="D26" s="18"/>
      <c r="E26" s="3"/>
      <c r="F26" s="19"/>
      <c r="G26" s="6">
        <f t="shared" si="3"/>
        <v>0</v>
      </c>
      <c r="H26" s="4" t="str">
        <f>IF($D26="","",VLOOKUP($D26,選択肢・高騰率!$A$2:$B$3,2))</f>
        <v/>
      </c>
      <c r="I26" s="20" t="str">
        <f t="shared" si="4"/>
        <v/>
      </c>
      <c r="J26" s="20" t="str">
        <f t="shared" si="5"/>
        <v/>
      </c>
      <c r="K26" s="21"/>
      <c r="L26" s="22"/>
      <c r="M26" s="20" t="str">
        <f t="shared" si="0"/>
        <v/>
      </c>
      <c r="N26" s="20" t="str">
        <f t="shared" si="6"/>
        <v/>
      </c>
      <c r="O26" s="20" t="str">
        <f t="shared" si="1"/>
        <v/>
      </c>
      <c r="P26" s="6" t="str">
        <f t="shared" si="2"/>
        <v/>
      </c>
    </row>
    <row r="27" spans="1:16" x14ac:dyDescent="0.35">
      <c r="A27">
        <v>23</v>
      </c>
      <c r="B27" s="2"/>
      <c r="C27" s="2"/>
      <c r="D27" s="18"/>
      <c r="E27" s="3"/>
      <c r="F27" s="19"/>
      <c r="G27" s="6">
        <f t="shared" si="3"/>
        <v>0</v>
      </c>
      <c r="H27" s="4" t="str">
        <f>IF($D27="","",VLOOKUP($D27,選択肢・高騰率!$A$2:$B$3,2))</f>
        <v/>
      </c>
      <c r="I27" s="20" t="str">
        <f t="shared" si="4"/>
        <v/>
      </c>
      <c r="J27" s="20" t="str">
        <f t="shared" si="5"/>
        <v/>
      </c>
      <c r="K27" s="21"/>
      <c r="L27" s="22"/>
      <c r="M27" s="20" t="str">
        <f t="shared" si="0"/>
        <v/>
      </c>
      <c r="N27" s="20" t="str">
        <f t="shared" si="6"/>
        <v/>
      </c>
      <c r="O27" s="20" t="str">
        <f t="shared" si="1"/>
        <v/>
      </c>
      <c r="P27" s="6" t="str">
        <f t="shared" si="2"/>
        <v/>
      </c>
    </row>
    <row r="28" spans="1:16" x14ac:dyDescent="0.35">
      <c r="A28">
        <v>24</v>
      </c>
      <c r="B28" s="2"/>
      <c r="C28" s="2"/>
      <c r="D28" s="18"/>
      <c r="E28" s="3"/>
      <c r="F28" s="19"/>
      <c r="G28" s="6">
        <f t="shared" si="3"/>
        <v>0</v>
      </c>
      <c r="H28" s="4" t="str">
        <f>IF($D28="","",VLOOKUP($D28,選択肢・高騰率!$A$2:$B$3,2))</f>
        <v/>
      </c>
      <c r="I28" s="20" t="str">
        <f t="shared" si="4"/>
        <v/>
      </c>
      <c r="J28" s="20" t="str">
        <f t="shared" si="5"/>
        <v/>
      </c>
      <c r="K28" s="21"/>
      <c r="L28" s="22"/>
      <c r="M28" s="20" t="str">
        <f t="shared" si="0"/>
        <v/>
      </c>
      <c r="N28" s="20" t="str">
        <f t="shared" si="6"/>
        <v/>
      </c>
      <c r="O28" s="20" t="str">
        <f t="shared" si="1"/>
        <v/>
      </c>
      <c r="P28" s="6" t="str">
        <f t="shared" si="2"/>
        <v/>
      </c>
    </row>
    <row r="29" spans="1:16" x14ac:dyDescent="0.35">
      <c r="A29">
        <v>25</v>
      </c>
      <c r="B29" s="2"/>
      <c r="C29" s="2"/>
      <c r="D29" s="18"/>
      <c r="E29" s="3"/>
      <c r="F29" s="19"/>
      <c r="G29" s="6">
        <f t="shared" si="3"/>
        <v>0</v>
      </c>
      <c r="H29" s="4" t="str">
        <f>IF($D29="","",VLOOKUP($D29,選択肢・高騰率!$A$2:$B$3,2))</f>
        <v/>
      </c>
      <c r="I29" s="20" t="str">
        <f t="shared" si="4"/>
        <v/>
      </c>
      <c r="J29" s="20" t="str">
        <f t="shared" si="5"/>
        <v/>
      </c>
      <c r="K29" s="21"/>
      <c r="L29" s="22"/>
      <c r="M29" s="20" t="str">
        <f t="shared" si="0"/>
        <v/>
      </c>
      <c r="N29" s="20" t="str">
        <f t="shared" si="6"/>
        <v/>
      </c>
      <c r="O29" s="20" t="str">
        <f t="shared" si="1"/>
        <v/>
      </c>
      <c r="P29" s="6" t="str">
        <f t="shared" si="2"/>
        <v/>
      </c>
    </row>
    <row r="30" spans="1:16" x14ac:dyDescent="0.35">
      <c r="A30">
        <v>26</v>
      </c>
      <c r="B30" s="2"/>
      <c r="C30" s="2"/>
      <c r="D30" s="18"/>
      <c r="E30" s="3"/>
      <c r="F30" s="19"/>
      <c r="G30" s="6">
        <f t="shared" si="3"/>
        <v>0</v>
      </c>
      <c r="H30" s="4" t="str">
        <f>IF($D30="","",VLOOKUP($D30,選択肢・高騰率!$A$2:$B$3,2))</f>
        <v/>
      </c>
      <c r="I30" s="20" t="str">
        <f t="shared" si="4"/>
        <v/>
      </c>
      <c r="J30" s="20" t="str">
        <f t="shared" si="5"/>
        <v/>
      </c>
      <c r="K30" s="21"/>
      <c r="L30" s="22"/>
      <c r="M30" s="20" t="str">
        <f t="shared" si="0"/>
        <v/>
      </c>
      <c r="N30" s="20" t="str">
        <f t="shared" si="6"/>
        <v/>
      </c>
      <c r="O30" s="20" t="str">
        <f t="shared" si="1"/>
        <v/>
      </c>
      <c r="P30" s="6" t="str">
        <f t="shared" si="2"/>
        <v/>
      </c>
    </row>
    <row r="31" spans="1:16" x14ac:dyDescent="0.35">
      <c r="A31">
        <v>27</v>
      </c>
      <c r="B31" s="2"/>
      <c r="C31" s="2"/>
      <c r="D31" s="18"/>
      <c r="E31" s="3"/>
      <c r="F31" s="19"/>
      <c r="G31" s="6">
        <f t="shared" si="3"/>
        <v>0</v>
      </c>
      <c r="H31" s="4" t="str">
        <f>IF($D31="","",VLOOKUP($D31,選択肢・高騰率!$A$2:$B$3,2))</f>
        <v/>
      </c>
      <c r="I31" s="20" t="str">
        <f t="shared" si="4"/>
        <v/>
      </c>
      <c r="J31" s="20" t="str">
        <f t="shared" si="5"/>
        <v/>
      </c>
      <c r="K31" s="21"/>
      <c r="L31" s="22"/>
      <c r="M31" s="20" t="str">
        <f t="shared" si="0"/>
        <v/>
      </c>
      <c r="N31" s="20" t="str">
        <f t="shared" si="6"/>
        <v/>
      </c>
      <c r="O31" s="20" t="str">
        <f t="shared" si="1"/>
        <v/>
      </c>
      <c r="P31" s="6" t="str">
        <f t="shared" si="2"/>
        <v/>
      </c>
    </row>
    <row r="32" spans="1:16" x14ac:dyDescent="0.35">
      <c r="A32">
        <v>28</v>
      </c>
      <c r="B32" s="2"/>
      <c r="C32" s="2"/>
      <c r="D32" s="18"/>
      <c r="E32" s="3"/>
      <c r="F32" s="19"/>
      <c r="G32" s="6">
        <f t="shared" si="3"/>
        <v>0</v>
      </c>
      <c r="H32" s="4" t="str">
        <f>IF($D32="","",VLOOKUP($D32,選択肢・高騰率!$A$2:$B$3,2))</f>
        <v/>
      </c>
      <c r="I32" s="20" t="str">
        <f t="shared" si="4"/>
        <v/>
      </c>
      <c r="J32" s="20" t="str">
        <f t="shared" si="5"/>
        <v/>
      </c>
      <c r="K32" s="21"/>
      <c r="L32" s="22"/>
      <c r="M32" s="20" t="str">
        <f t="shared" si="0"/>
        <v/>
      </c>
      <c r="N32" s="20" t="str">
        <f t="shared" si="6"/>
        <v/>
      </c>
      <c r="O32" s="20" t="str">
        <f t="shared" si="1"/>
        <v/>
      </c>
      <c r="P32" s="6" t="str">
        <f t="shared" si="2"/>
        <v/>
      </c>
    </row>
    <row r="33" spans="1:16" x14ac:dyDescent="0.35">
      <c r="A33">
        <v>29</v>
      </c>
      <c r="B33" s="2"/>
      <c r="C33" s="2"/>
      <c r="D33" s="18"/>
      <c r="E33" s="3"/>
      <c r="F33" s="19"/>
      <c r="G33" s="6">
        <f t="shared" si="3"/>
        <v>0</v>
      </c>
      <c r="H33" s="4" t="str">
        <f>IF($D33="","",VLOOKUP($D33,選択肢・高騰率!$A$2:$B$3,2))</f>
        <v/>
      </c>
      <c r="I33" s="20" t="str">
        <f t="shared" si="4"/>
        <v/>
      </c>
      <c r="J33" s="20" t="str">
        <f t="shared" si="5"/>
        <v/>
      </c>
      <c r="K33" s="21"/>
      <c r="L33" s="22"/>
      <c r="M33" s="20" t="str">
        <f t="shared" si="0"/>
        <v/>
      </c>
      <c r="N33" s="20" t="str">
        <f t="shared" si="6"/>
        <v/>
      </c>
      <c r="O33" s="20" t="str">
        <f t="shared" si="1"/>
        <v/>
      </c>
      <c r="P33" s="6" t="str">
        <f t="shared" si="2"/>
        <v/>
      </c>
    </row>
    <row r="34" spans="1:16" x14ac:dyDescent="0.35">
      <c r="A34">
        <v>30</v>
      </c>
      <c r="B34" s="2"/>
      <c r="C34" s="2"/>
      <c r="D34" s="18"/>
      <c r="E34" s="3"/>
      <c r="F34" s="19"/>
      <c r="G34" s="6">
        <f t="shared" si="3"/>
        <v>0</v>
      </c>
      <c r="H34" s="4" t="str">
        <f>IF($D34="","",VLOOKUP($D34,選択肢・高騰率!$A$2:$B$3,2))</f>
        <v/>
      </c>
      <c r="I34" s="20" t="str">
        <f t="shared" si="4"/>
        <v/>
      </c>
      <c r="J34" s="20" t="str">
        <f t="shared" si="5"/>
        <v/>
      </c>
      <c r="K34" s="21"/>
      <c r="L34" s="22"/>
      <c r="M34" s="20" t="str">
        <f t="shared" si="0"/>
        <v/>
      </c>
      <c r="N34" s="20" t="str">
        <f t="shared" si="6"/>
        <v/>
      </c>
      <c r="O34" s="20" t="str">
        <f t="shared" si="1"/>
        <v/>
      </c>
      <c r="P34" s="6" t="str">
        <f t="shared" si="2"/>
        <v/>
      </c>
    </row>
    <row r="35" spans="1:16" x14ac:dyDescent="0.35">
      <c r="A35">
        <v>31</v>
      </c>
      <c r="B35" s="2"/>
      <c r="C35" s="2"/>
      <c r="D35" s="18"/>
      <c r="E35" s="3"/>
      <c r="F35" s="19"/>
      <c r="G35" s="6">
        <f t="shared" si="3"/>
        <v>0</v>
      </c>
      <c r="H35" s="4" t="str">
        <f>IF($D35="","",VLOOKUP($D35,選択肢・高騰率!$A$2:$B$3,2))</f>
        <v/>
      </c>
      <c r="I35" s="20" t="str">
        <f t="shared" si="4"/>
        <v/>
      </c>
      <c r="J35" s="20" t="str">
        <f t="shared" si="5"/>
        <v/>
      </c>
      <c r="K35" s="21"/>
      <c r="L35" s="22"/>
      <c r="M35" s="20" t="str">
        <f t="shared" si="0"/>
        <v/>
      </c>
      <c r="N35" s="20" t="str">
        <f t="shared" si="6"/>
        <v/>
      </c>
      <c r="O35" s="20" t="str">
        <f t="shared" si="1"/>
        <v/>
      </c>
      <c r="P35" s="6" t="str">
        <f t="shared" si="2"/>
        <v/>
      </c>
    </row>
    <row r="36" spans="1:16" x14ac:dyDescent="0.35">
      <c r="A36">
        <v>32</v>
      </c>
      <c r="B36" s="2"/>
      <c r="C36" s="2"/>
      <c r="D36" s="18"/>
      <c r="E36" s="3"/>
      <c r="F36" s="19"/>
      <c r="G36" s="6">
        <f t="shared" si="3"/>
        <v>0</v>
      </c>
      <c r="H36" s="4" t="str">
        <f>IF($D36="","",VLOOKUP($D36,選択肢・高騰率!$A$2:$B$3,2))</f>
        <v/>
      </c>
      <c r="I36" s="20" t="str">
        <f t="shared" si="4"/>
        <v/>
      </c>
      <c r="J36" s="20" t="str">
        <f t="shared" si="5"/>
        <v/>
      </c>
      <c r="K36" s="21"/>
      <c r="L36" s="22"/>
      <c r="M36" s="20" t="str">
        <f t="shared" si="0"/>
        <v/>
      </c>
      <c r="N36" s="20" t="str">
        <f t="shared" si="6"/>
        <v/>
      </c>
      <c r="O36" s="20" t="str">
        <f t="shared" si="1"/>
        <v/>
      </c>
      <c r="P36" s="6" t="str">
        <f t="shared" si="2"/>
        <v/>
      </c>
    </row>
    <row r="37" spans="1:16" x14ac:dyDescent="0.35">
      <c r="A37">
        <v>33</v>
      </c>
      <c r="B37" s="2"/>
      <c r="C37" s="2"/>
      <c r="D37" s="18"/>
      <c r="E37" s="3"/>
      <c r="F37" s="19"/>
      <c r="G37" s="6">
        <f t="shared" si="3"/>
        <v>0</v>
      </c>
      <c r="H37" s="4" t="str">
        <f>IF($D37="","",VLOOKUP($D37,選択肢・高騰率!$A$2:$B$3,2))</f>
        <v/>
      </c>
      <c r="I37" s="20" t="str">
        <f t="shared" si="4"/>
        <v/>
      </c>
      <c r="J37" s="20" t="str">
        <f t="shared" si="5"/>
        <v/>
      </c>
      <c r="K37" s="21"/>
      <c r="L37" s="22"/>
      <c r="M37" s="20" t="str">
        <f t="shared" si="0"/>
        <v/>
      </c>
      <c r="N37" s="20" t="str">
        <f t="shared" si="6"/>
        <v/>
      </c>
      <c r="O37" s="20" t="str">
        <f t="shared" si="1"/>
        <v/>
      </c>
      <c r="P37" s="6" t="str">
        <f t="shared" si="2"/>
        <v/>
      </c>
    </row>
    <row r="38" spans="1:16" x14ac:dyDescent="0.35">
      <c r="A38">
        <v>34</v>
      </c>
      <c r="B38" s="2"/>
      <c r="C38" s="2"/>
      <c r="D38" s="18"/>
      <c r="E38" s="3"/>
      <c r="F38" s="19"/>
      <c r="G38" s="6">
        <f t="shared" si="3"/>
        <v>0</v>
      </c>
      <c r="H38" s="4" t="str">
        <f>IF($D38="","",VLOOKUP($D38,選択肢・高騰率!$A$2:$B$3,2))</f>
        <v/>
      </c>
      <c r="I38" s="20" t="str">
        <f t="shared" si="4"/>
        <v/>
      </c>
      <c r="J38" s="20" t="str">
        <f t="shared" si="5"/>
        <v/>
      </c>
      <c r="K38" s="21"/>
      <c r="L38" s="22"/>
      <c r="M38" s="20" t="str">
        <f t="shared" si="0"/>
        <v/>
      </c>
      <c r="N38" s="20" t="str">
        <f t="shared" si="6"/>
        <v/>
      </c>
      <c r="O38" s="20" t="str">
        <f t="shared" si="1"/>
        <v/>
      </c>
      <c r="P38" s="6" t="str">
        <f t="shared" si="2"/>
        <v/>
      </c>
    </row>
    <row r="39" spans="1:16" x14ac:dyDescent="0.35">
      <c r="A39">
        <v>35</v>
      </c>
      <c r="B39" s="2"/>
      <c r="C39" s="2"/>
      <c r="D39" s="18"/>
      <c r="E39" s="3"/>
      <c r="F39" s="19"/>
      <c r="G39" s="6">
        <f t="shared" si="3"/>
        <v>0</v>
      </c>
      <c r="H39" s="4" t="str">
        <f>IF($D39="","",VLOOKUP($D39,選択肢・高騰率!$A$2:$B$3,2))</f>
        <v/>
      </c>
      <c r="I39" s="20" t="str">
        <f t="shared" si="4"/>
        <v/>
      </c>
      <c r="J39" s="20" t="str">
        <f t="shared" si="5"/>
        <v/>
      </c>
      <c r="K39" s="21"/>
      <c r="L39" s="22"/>
      <c r="M39" s="20" t="str">
        <f t="shared" si="0"/>
        <v/>
      </c>
      <c r="N39" s="20" t="str">
        <f t="shared" si="6"/>
        <v/>
      </c>
      <c r="O39" s="20" t="str">
        <f t="shared" si="1"/>
        <v/>
      </c>
      <c r="P39" s="6" t="str">
        <f t="shared" si="2"/>
        <v/>
      </c>
    </row>
    <row r="40" spans="1:16" x14ac:dyDescent="0.35">
      <c r="A40">
        <v>36</v>
      </c>
      <c r="B40" s="2"/>
      <c r="C40" s="2"/>
      <c r="D40" s="18"/>
      <c r="E40" s="3"/>
      <c r="F40" s="19"/>
      <c r="G40" s="6">
        <f t="shared" si="3"/>
        <v>0</v>
      </c>
      <c r="H40" s="4" t="str">
        <f>IF($D40="","",VLOOKUP($D40,選択肢・高騰率!$A$2:$B$3,2))</f>
        <v/>
      </c>
      <c r="I40" s="20" t="str">
        <f t="shared" si="4"/>
        <v/>
      </c>
      <c r="J40" s="20" t="str">
        <f t="shared" si="5"/>
        <v/>
      </c>
      <c r="K40" s="21"/>
      <c r="L40" s="22"/>
      <c r="M40" s="20" t="str">
        <f t="shared" si="0"/>
        <v/>
      </c>
      <c r="N40" s="20" t="str">
        <f t="shared" si="6"/>
        <v/>
      </c>
      <c r="O40" s="20" t="str">
        <f t="shared" si="1"/>
        <v/>
      </c>
      <c r="P40" s="6" t="str">
        <f t="shared" si="2"/>
        <v/>
      </c>
    </row>
    <row r="41" spans="1:16" x14ac:dyDescent="0.35">
      <c r="A41">
        <v>37</v>
      </c>
      <c r="B41" s="2"/>
      <c r="C41" s="2"/>
      <c r="D41" s="18"/>
      <c r="E41" s="3"/>
      <c r="F41" s="19"/>
      <c r="G41" s="6">
        <f t="shared" si="3"/>
        <v>0</v>
      </c>
      <c r="H41" s="4" t="str">
        <f>IF($D41="","",VLOOKUP($D41,選択肢・高騰率!$A$2:$B$3,2))</f>
        <v/>
      </c>
      <c r="I41" s="20" t="str">
        <f t="shared" si="4"/>
        <v/>
      </c>
      <c r="J41" s="20" t="str">
        <f t="shared" si="5"/>
        <v/>
      </c>
      <c r="K41" s="21"/>
      <c r="L41" s="22"/>
      <c r="M41" s="20" t="str">
        <f t="shared" si="0"/>
        <v/>
      </c>
      <c r="N41" s="20" t="str">
        <f t="shared" si="6"/>
        <v/>
      </c>
      <c r="O41" s="20" t="str">
        <f t="shared" si="1"/>
        <v/>
      </c>
      <c r="P41" s="6" t="str">
        <f t="shared" si="2"/>
        <v/>
      </c>
    </row>
    <row r="42" spans="1:16" x14ac:dyDescent="0.35">
      <c r="A42">
        <v>38</v>
      </c>
      <c r="B42" s="2"/>
      <c r="C42" s="2"/>
      <c r="D42" s="18"/>
      <c r="E42" s="3"/>
      <c r="F42" s="19"/>
      <c r="G42" s="6">
        <f t="shared" si="3"/>
        <v>0</v>
      </c>
      <c r="H42" s="4" t="str">
        <f>IF($D42="","",VLOOKUP($D42,選択肢・高騰率!$A$2:$B$3,2))</f>
        <v/>
      </c>
      <c r="I42" s="20" t="str">
        <f t="shared" si="4"/>
        <v/>
      </c>
      <c r="J42" s="20" t="str">
        <f t="shared" si="5"/>
        <v/>
      </c>
      <c r="K42" s="21"/>
      <c r="L42" s="22"/>
      <c r="M42" s="20" t="str">
        <f t="shared" si="0"/>
        <v/>
      </c>
      <c r="N42" s="20" t="str">
        <f t="shared" si="6"/>
        <v/>
      </c>
      <c r="O42" s="20" t="str">
        <f t="shared" si="1"/>
        <v/>
      </c>
      <c r="P42" s="6" t="str">
        <f t="shared" si="2"/>
        <v/>
      </c>
    </row>
    <row r="43" spans="1:16" x14ac:dyDescent="0.35">
      <c r="A43">
        <v>39</v>
      </c>
      <c r="B43" s="2"/>
      <c r="C43" s="2"/>
      <c r="D43" s="18"/>
      <c r="E43" s="3"/>
      <c r="F43" s="19"/>
      <c r="G43" s="6">
        <f t="shared" si="3"/>
        <v>0</v>
      </c>
      <c r="H43" s="4" t="str">
        <f>IF($D43="","",VLOOKUP($D43,選択肢・高騰率!$A$2:$B$3,2))</f>
        <v/>
      </c>
      <c r="I43" s="20" t="str">
        <f t="shared" si="4"/>
        <v/>
      </c>
      <c r="J43" s="20" t="str">
        <f t="shared" si="5"/>
        <v/>
      </c>
      <c r="K43" s="21"/>
      <c r="L43" s="22"/>
      <c r="M43" s="20" t="str">
        <f t="shared" si="0"/>
        <v/>
      </c>
      <c r="N43" s="20" t="str">
        <f t="shared" si="6"/>
        <v/>
      </c>
      <c r="O43" s="20" t="str">
        <f t="shared" si="1"/>
        <v/>
      </c>
      <c r="P43" s="6" t="str">
        <f t="shared" si="2"/>
        <v/>
      </c>
    </row>
    <row r="44" spans="1:16" x14ac:dyDescent="0.35">
      <c r="A44">
        <v>40</v>
      </c>
      <c r="B44" s="2"/>
      <c r="C44" s="2"/>
      <c r="D44" s="18"/>
      <c r="E44" s="3"/>
      <c r="F44" s="19"/>
      <c r="G44" s="6">
        <f t="shared" si="3"/>
        <v>0</v>
      </c>
      <c r="H44" s="4" t="str">
        <f>IF($D44="","",VLOOKUP($D44,選択肢・高騰率!$A$2:$B$3,2))</f>
        <v/>
      </c>
      <c r="I44" s="20" t="str">
        <f t="shared" si="4"/>
        <v/>
      </c>
      <c r="J44" s="20" t="str">
        <f t="shared" si="5"/>
        <v/>
      </c>
      <c r="K44" s="21"/>
      <c r="L44" s="22"/>
      <c r="M44" s="20" t="str">
        <f t="shared" si="0"/>
        <v/>
      </c>
      <c r="N44" s="20" t="str">
        <f t="shared" si="6"/>
        <v/>
      </c>
      <c r="O44" s="20" t="str">
        <f t="shared" si="1"/>
        <v/>
      </c>
      <c r="P44" s="6" t="str">
        <f t="shared" si="2"/>
        <v/>
      </c>
    </row>
    <row r="45" spans="1:16" x14ac:dyDescent="0.35">
      <c r="A45">
        <v>41</v>
      </c>
      <c r="B45" s="2"/>
      <c r="C45" s="2"/>
      <c r="D45" s="18"/>
      <c r="E45" s="3"/>
      <c r="F45" s="19"/>
      <c r="G45" s="6">
        <f t="shared" si="3"/>
        <v>0</v>
      </c>
      <c r="H45" s="4" t="str">
        <f>IF($D45="","",VLOOKUP($D45,選択肢・高騰率!$A$2:$B$3,2))</f>
        <v/>
      </c>
      <c r="I45" s="20" t="str">
        <f t="shared" si="4"/>
        <v/>
      </c>
      <c r="J45" s="20" t="str">
        <f t="shared" si="5"/>
        <v/>
      </c>
      <c r="K45" s="21"/>
      <c r="L45" s="22"/>
      <c r="M45" s="20" t="str">
        <f t="shared" si="0"/>
        <v/>
      </c>
      <c r="N45" s="20" t="str">
        <f t="shared" si="6"/>
        <v/>
      </c>
      <c r="O45" s="20" t="str">
        <f t="shared" si="1"/>
        <v/>
      </c>
      <c r="P45" s="6" t="str">
        <f t="shared" si="2"/>
        <v/>
      </c>
    </row>
    <row r="46" spans="1:16" x14ac:dyDescent="0.35">
      <c r="A46">
        <v>42</v>
      </c>
      <c r="B46" s="2"/>
      <c r="C46" s="2"/>
      <c r="D46" s="18"/>
      <c r="E46" s="3"/>
      <c r="F46" s="19"/>
      <c r="G46" s="6">
        <f t="shared" si="3"/>
        <v>0</v>
      </c>
      <c r="H46" s="4" t="str">
        <f>IF($D46="","",VLOOKUP($D46,選択肢・高騰率!$A$2:$B$3,2))</f>
        <v/>
      </c>
      <c r="I46" s="20" t="str">
        <f t="shared" si="4"/>
        <v/>
      </c>
      <c r="J46" s="20" t="str">
        <f t="shared" si="5"/>
        <v/>
      </c>
      <c r="K46" s="21"/>
      <c r="L46" s="22"/>
      <c r="M46" s="20" t="str">
        <f t="shared" si="0"/>
        <v/>
      </c>
      <c r="N46" s="20" t="str">
        <f t="shared" si="6"/>
        <v/>
      </c>
      <c r="O46" s="20" t="str">
        <f t="shared" si="1"/>
        <v/>
      </c>
      <c r="P46" s="6" t="str">
        <f t="shared" si="2"/>
        <v/>
      </c>
    </row>
    <row r="47" spans="1:16" x14ac:dyDescent="0.35">
      <c r="A47">
        <v>43</v>
      </c>
      <c r="B47" s="2"/>
      <c r="C47" s="2"/>
      <c r="D47" s="18"/>
      <c r="E47" s="3"/>
      <c r="F47" s="19"/>
      <c r="G47" s="6">
        <f t="shared" si="3"/>
        <v>0</v>
      </c>
      <c r="H47" s="4" t="str">
        <f>IF($D47="","",VLOOKUP($D47,選択肢・高騰率!$A$2:$B$3,2))</f>
        <v/>
      </c>
      <c r="I47" s="20" t="str">
        <f t="shared" si="4"/>
        <v/>
      </c>
      <c r="J47" s="20" t="str">
        <f t="shared" si="5"/>
        <v/>
      </c>
      <c r="K47" s="21"/>
      <c r="L47" s="22"/>
      <c r="M47" s="20" t="str">
        <f t="shared" si="0"/>
        <v/>
      </c>
      <c r="N47" s="20" t="str">
        <f t="shared" si="6"/>
        <v/>
      </c>
      <c r="O47" s="20" t="str">
        <f t="shared" si="1"/>
        <v/>
      </c>
      <c r="P47" s="6" t="str">
        <f t="shared" si="2"/>
        <v/>
      </c>
    </row>
    <row r="48" spans="1:16" x14ac:dyDescent="0.35">
      <c r="A48">
        <v>44</v>
      </c>
      <c r="B48" s="2"/>
      <c r="C48" s="2"/>
      <c r="D48" s="18"/>
      <c r="E48" s="3"/>
      <c r="F48" s="19"/>
      <c r="G48" s="6">
        <f t="shared" si="3"/>
        <v>0</v>
      </c>
      <c r="H48" s="4" t="str">
        <f>IF($D48="","",VLOOKUP($D48,選択肢・高騰率!$A$2:$B$3,2))</f>
        <v/>
      </c>
      <c r="I48" s="20" t="str">
        <f t="shared" si="4"/>
        <v/>
      </c>
      <c r="J48" s="20" t="str">
        <f t="shared" si="5"/>
        <v/>
      </c>
      <c r="K48" s="21"/>
      <c r="L48" s="22"/>
      <c r="M48" s="20" t="str">
        <f t="shared" si="0"/>
        <v/>
      </c>
      <c r="N48" s="20" t="str">
        <f t="shared" si="6"/>
        <v/>
      </c>
      <c r="O48" s="20" t="str">
        <f t="shared" si="1"/>
        <v/>
      </c>
      <c r="P48" s="6" t="str">
        <f t="shared" si="2"/>
        <v/>
      </c>
    </row>
    <row r="49" spans="1:16" x14ac:dyDescent="0.35">
      <c r="A49">
        <v>45</v>
      </c>
      <c r="B49" s="2"/>
      <c r="C49" s="2"/>
      <c r="D49" s="18"/>
      <c r="E49" s="3"/>
      <c r="F49" s="19"/>
      <c r="G49" s="6">
        <f t="shared" si="3"/>
        <v>0</v>
      </c>
      <c r="H49" s="4" t="str">
        <f>IF($D49="","",VLOOKUP($D49,選択肢・高騰率!$A$2:$B$3,2))</f>
        <v/>
      </c>
      <c r="I49" s="20" t="str">
        <f t="shared" si="4"/>
        <v/>
      </c>
      <c r="J49" s="20" t="str">
        <f t="shared" si="5"/>
        <v/>
      </c>
      <c r="K49" s="21"/>
      <c r="L49" s="22"/>
      <c r="M49" s="20" t="str">
        <f t="shared" si="0"/>
        <v/>
      </c>
      <c r="N49" s="20" t="str">
        <f t="shared" si="6"/>
        <v/>
      </c>
      <c r="O49" s="20" t="str">
        <f t="shared" si="1"/>
        <v/>
      </c>
      <c r="P49" s="6" t="str">
        <f t="shared" si="2"/>
        <v/>
      </c>
    </row>
    <row r="50" spans="1:16" x14ac:dyDescent="0.35">
      <c r="A50">
        <v>46</v>
      </c>
      <c r="B50" s="2"/>
      <c r="C50" s="2"/>
      <c r="D50" s="18"/>
      <c r="E50" s="3"/>
      <c r="F50" s="19"/>
      <c r="G50" s="6">
        <f t="shared" si="3"/>
        <v>0</v>
      </c>
      <c r="H50" s="4" t="str">
        <f>IF($D50="","",VLOOKUP($D50,選択肢・高騰率!$A$2:$B$3,2))</f>
        <v/>
      </c>
      <c r="I50" s="20" t="str">
        <f t="shared" si="4"/>
        <v/>
      </c>
      <c r="J50" s="20" t="str">
        <f t="shared" si="5"/>
        <v/>
      </c>
      <c r="K50" s="21"/>
      <c r="L50" s="22"/>
      <c r="M50" s="20" t="str">
        <f t="shared" si="0"/>
        <v/>
      </c>
      <c r="N50" s="20" t="str">
        <f t="shared" si="6"/>
        <v/>
      </c>
      <c r="O50" s="20" t="str">
        <f t="shared" si="1"/>
        <v/>
      </c>
      <c r="P50" s="6" t="str">
        <f t="shared" si="2"/>
        <v/>
      </c>
    </row>
    <row r="51" spans="1:16" x14ac:dyDescent="0.35">
      <c r="A51">
        <v>47</v>
      </c>
      <c r="B51" s="2"/>
      <c r="C51" s="2"/>
      <c r="D51" s="18"/>
      <c r="E51" s="3"/>
      <c r="F51" s="19"/>
      <c r="G51" s="6">
        <f t="shared" si="3"/>
        <v>0</v>
      </c>
      <c r="H51" s="4" t="str">
        <f>IF($D51="","",VLOOKUP($D51,選択肢・高騰率!$A$2:$B$3,2))</f>
        <v/>
      </c>
      <c r="I51" s="20" t="str">
        <f t="shared" si="4"/>
        <v/>
      </c>
      <c r="J51" s="20" t="str">
        <f t="shared" si="5"/>
        <v/>
      </c>
      <c r="K51" s="21"/>
      <c r="L51" s="22"/>
      <c r="M51" s="20" t="str">
        <f t="shared" si="0"/>
        <v/>
      </c>
      <c r="N51" s="20" t="str">
        <f t="shared" si="6"/>
        <v/>
      </c>
      <c r="O51" s="20" t="str">
        <f t="shared" si="1"/>
        <v/>
      </c>
      <c r="P51" s="6" t="str">
        <f t="shared" si="2"/>
        <v/>
      </c>
    </row>
    <row r="52" spans="1:16" x14ac:dyDescent="0.35">
      <c r="A52">
        <v>48</v>
      </c>
      <c r="B52" s="2"/>
      <c r="C52" s="2"/>
      <c r="D52" s="18"/>
      <c r="E52" s="3"/>
      <c r="F52" s="19"/>
      <c r="G52" s="6">
        <f t="shared" si="3"/>
        <v>0</v>
      </c>
      <c r="H52" s="4" t="str">
        <f>IF($D52="","",VLOOKUP($D52,選択肢・高騰率!$A$2:$B$3,2))</f>
        <v/>
      </c>
      <c r="I52" s="20" t="str">
        <f t="shared" si="4"/>
        <v/>
      </c>
      <c r="J52" s="20" t="str">
        <f t="shared" si="5"/>
        <v/>
      </c>
      <c r="K52" s="21"/>
      <c r="L52" s="22"/>
      <c r="M52" s="20" t="str">
        <f t="shared" si="0"/>
        <v/>
      </c>
      <c r="N52" s="20" t="str">
        <f t="shared" si="6"/>
        <v/>
      </c>
      <c r="O52" s="20" t="str">
        <f t="shared" si="1"/>
        <v/>
      </c>
      <c r="P52" s="6" t="str">
        <f t="shared" si="2"/>
        <v/>
      </c>
    </row>
    <row r="53" spans="1:16" x14ac:dyDescent="0.35">
      <c r="A53">
        <v>49</v>
      </c>
      <c r="B53" s="2"/>
      <c r="C53" s="2"/>
      <c r="D53" s="18"/>
      <c r="E53" s="3"/>
      <c r="F53" s="19"/>
      <c r="G53" s="6">
        <f t="shared" si="3"/>
        <v>0</v>
      </c>
      <c r="H53" s="4" t="str">
        <f>IF($D53="","",VLOOKUP($D53,選択肢・高騰率!$A$2:$B$3,2))</f>
        <v/>
      </c>
      <c r="I53" s="20" t="str">
        <f t="shared" si="4"/>
        <v/>
      </c>
      <c r="J53" s="20" t="str">
        <f t="shared" si="5"/>
        <v/>
      </c>
      <c r="K53" s="21"/>
      <c r="L53" s="22"/>
      <c r="M53" s="20" t="str">
        <f t="shared" si="0"/>
        <v/>
      </c>
      <c r="N53" s="20" t="str">
        <f t="shared" si="6"/>
        <v/>
      </c>
      <c r="O53" s="20" t="str">
        <f t="shared" si="1"/>
        <v/>
      </c>
      <c r="P53" s="6" t="str">
        <f t="shared" si="2"/>
        <v/>
      </c>
    </row>
    <row r="54" spans="1:16" x14ac:dyDescent="0.35">
      <c r="A54">
        <v>50</v>
      </c>
      <c r="B54" s="2"/>
      <c r="C54" s="2"/>
      <c r="D54" s="18"/>
      <c r="E54" s="3"/>
      <c r="F54" s="19"/>
      <c r="G54" s="6">
        <f t="shared" si="3"/>
        <v>0</v>
      </c>
      <c r="H54" s="4" t="str">
        <f>IF($D54="","",VLOOKUP($D54,選択肢・高騰率!$A$2:$B$3,2))</f>
        <v/>
      </c>
      <c r="I54" s="20" t="str">
        <f t="shared" si="4"/>
        <v/>
      </c>
      <c r="J54" s="20" t="str">
        <f t="shared" si="5"/>
        <v/>
      </c>
      <c r="K54" s="21"/>
      <c r="L54" s="22"/>
      <c r="M54" s="20" t="str">
        <f t="shared" si="0"/>
        <v/>
      </c>
      <c r="N54" s="20" t="str">
        <f t="shared" si="6"/>
        <v/>
      </c>
      <c r="O54" s="20" t="str">
        <f t="shared" si="1"/>
        <v/>
      </c>
      <c r="P54" s="6" t="str">
        <f t="shared" si="2"/>
        <v/>
      </c>
    </row>
    <row r="55" spans="1:16" x14ac:dyDescent="0.35">
      <c r="A55">
        <v>51</v>
      </c>
      <c r="B55" s="2"/>
      <c r="C55" s="2"/>
      <c r="D55" s="18"/>
      <c r="E55" s="3"/>
      <c r="F55" s="19"/>
      <c r="G55" s="6">
        <f t="shared" si="3"/>
        <v>0</v>
      </c>
      <c r="H55" s="4" t="str">
        <f>IF($D55="","",VLOOKUP($D55,選択肢・高騰率!$A$2:$B$3,2))</f>
        <v/>
      </c>
      <c r="I55" s="20" t="str">
        <f t="shared" si="4"/>
        <v/>
      </c>
      <c r="J55" s="20" t="str">
        <f t="shared" si="5"/>
        <v/>
      </c>
      <c r="K55" s="21"/>
      <c r="L55" s="22"/>
      <c r="M55" s="20" t="str">
        <f t="shared" si="0"/>
        <v/>
      </c>
      <c r="N55" s="20" t="str">
        <f t="shared" si="6"/>
        <v/>
      </c>
      <c r="O55" s="20" t="str">
        <f t="shared" si="1"/>
        <v/>
      </c>
      <c r="P55" s="6" t="str">
        <f t="shared" si="2"/>
        <v/>
      </c>
    </row>
    <row r="56" spans="1:16" x14ac:dyDescent="0.35">
      <c r="A56">
        <v>52</v>
      </c>
      <c r="B56" s="2"/>
      <c r="C56" s="2"/>
      <c r="D56" s="18"/>
      <c r="E56" s="3"/>
      <c r="F56" s="19"/>
      <c r="G56" s="6">
        <f t="shared" si="3"/>
        <v>0</v>
      </c>
      <c r="H56" s="4" t="str">
        <f>IF($D56="","",VLOOKUP($D56,選択肢・高騰率!$A$2:$B$3,2))</f>
        <v/>
      </c>
      <c r="I56" s="20" t="str">
        <f t="shared" si="4"/>
        <v/>
      </c>
      <c r="J56" s="20" t="str">
        <f t="shared" si="5"/>
        <v/>
      </c>
      <c r="K56" s="21"/>
      <c r="L56" s="22"/>
      <c r="M56" s="20" t="str">
        <f t="shared" si="0"/>
        <v/>
      </c>
      <c r="N56" s="20" t="str">
        <f t="shared" si="6"/>
        <v/>
      </c>
      <c r="O56" s="20" t="str">
        <f t="shared" si="1"/>
        <v/>
      </c>
      <c r="P56" s="6" t="str">
        <f t="shared" si="2"/>
        <v/>
      </c>
    </row>
    <row r="57" spans="1:16" x14ac:dyDescent="0.35">
      <c r="A57">
        <v>53</v>
      </c>
      <c r="B57" s="2"/>
      <c r="C57" s="2"/>
      <c r="D57" s="18"/>
      <c r="E57" s="3"/>
      <c r="F57" s="19"/>
      <c r="G57" s="6">
        <f t="shared" si="3"/>
        <v>0</v>
      </c>
      <c r="H57" s="4" t="str">
        <f>IF($D57="","",VLOOKUP($D57,選択肢・高騰率!$A$2:$B$3,2))</f>
        <v/>
      </c>
      <c r="I57" s="20" t="str">
        <f t="shared" si="4"/>
        <v/>
      </c>
      <c r="J57" s="20" t="str">
        <f t="shared" si="5"/>
        <v/>
      </c>
      <c r="K57" s="21"/>
      <c r="L57" s="22"/>
      <c r="M57" s="20" t="str">
        <f t="shared" si="0"/>
        <v/>
      </c>
      <c r="N57" s="20" t="str">
        <f t="shared" si="6"/>
        <v/>
      </c>
      <c r="O57" s="20" t="str">
        <f t="shared" si="1"/>
        <v/>
      </c>
      <c r="P57" s="6" t="str">
        <f t="shared" si="2"/>
        <v/>
      </c>
    </row>
    <row r="58" spans="1:16" x14ac:dyDescent="0.35">
      <c r="A58">
        <v>54</v>
      </c>
      <c r="B58" s="2"/>
      <c r="C58" s="2"/>
      <c r="D58" s="18"/>
      <c r="E58" s="3"/>
      <c r="F58" s="19"/>
      <c r="G58" s="6">
        <f t="shared" si="3"/>
        <v>0</v>
      </c>
      <c r="H58" s="4" t="str">
        <f>IF($D58="","",VLOOKUP($D58,選択肢・高騰率!$A$2:$B$3,2))</f>
        <v/>
      </c>
      <c r="I58" s="20" t="str">
        <f t="shared" si="4"/>
        <v/>
      </c>
      <c r="J58" s="20" t="str">
        <f t="shared" si="5"/>
        <v/>
      </c>
      <c r="K58" s="21"/>
      <c r="L58" s="22"/>
      <c r="M58" s="20" t="str">
        <f t="shared" si="0"/>
        <v/>
      </c>
      <c r="N58" s="20" t="str">
        <f t="shared" si="6"/>
        <v/>
      </c>
      <c r="O58" s="20" t="str">
        <f t="shared" si="1"/>
        <v/>
      </c>
      <c r="P58" s="6" t="str">
        <f t="shared" si="2"/>
        <v/>
      </c>
    </row>
    <row r="59" spans="1:16" x14ac:dyDescent="0.35">
      <c r="A59">
        <v>55</v>
      </c>
      <c r="B59" s="2"/>
      <c r="C59" s="2"/>
      <c r="D59" s="18"/>
      <c r="E59" s="3"/>
      <c r="F59" s="19"/>
      <c r="G59" s="6">
        <f t="shared" si="3"/>
        <v>0</v>
      </c>
      <c r="H59" s="4" t="str">
        <f>IF($D59="","",VLOOKUP($D59,選択肢・高騰率!$A$2:$B$3,2))</f>
        <v/>
      </c>
      <c r="I59" s="20" t="str">
        <f t="shared" si="4"/>
        <v/>
      </c>
      <c r="J59" s="20" t="str">
        <f t="shared" si="5"/>
        <v/>
      </c>
      <c r="K59" s="21"/>
      <c r="L59" s="22"/>
      <c r="M59" s="20" t="str">
        <f t="shared" si="0"/>
        <v/>
      </c>
      <c r="N59" s="20" t="str">
        <f t="shared" si="6"/>
        <v/>
      </c>
      <c r="O59" s="20" t="str">
        <f t="shared" si="1"/>
        <v/>
      </c>
      <c r="P59" s="6" t="str">
        <f t="shared" si="2"/>
        <v/>
      </c>
    </row>
    <row r="60" spans="1:16" x14ac:dyDescent="0.35">
      <c r="A60">
        <v>56</v>
      </c>
      <c r="B60" s="2"/>
      <c r="C60" s="2"/>
      <c r="D60" s="18"/>
      <c r="E60" s="3"/>
      <c r="F60" s="19"/>
      <c r="G60" s="6">
        <f t="shared" si="3"/>
        <v>0</v>
      </c>
      <c r="H60" s="4" t="str">
        <f>IF($D60="","",VLOOKUP($D60,選択肢・高騰率!$A$2:$B$3,2))</f>
        <v/>
      </c>
      <c r="I60" s="20" t="str">
        <f t="shared" si="4"/>
        <v/>
      </c>
      <c r="J60" s="20" t="str">
        <f t="shared" si="5"/>
        <v/>
      </c>
      <c r="K60" s="21"/>
      <c r="L60" s="22"/>
      <c r="M60" s="20" t="str">
        <f t="shared" si="0"/>
        <v/>
      </c>
      <c r="N60" s="20" t="str">
        <f t="shared" si="6"/>
        <v/>
      </c>
      <c r="O60" s="20" t="str">
        <f t="shared" si="1"/>
        <v/>
      </c>
      <c r="P60" s="6" t="str">
        <f t="shared" si="2"/>
        <v/>
      </c>
    </row>
    <row r="61" spans="1:16" x14ac:dyDescent="0.35">
      <c r="A61">
        <v>57</v>
      </c>
      <c r="B61" s="2"/>
      <c r="C61" s="2"/>
      <c r="D61" s="18"/>
      <c r="E61" s="3"/>
      <c r="F61" s="19"/>
      <c r="G61" s="6">
        <f t="shared" si="3"/>
        <v>0</v>
      </c>
      <c r="H61" s="4" t="str">
        <f>IF($D61="","",VLOOKUP($D61,選択肢・高騰率!$A$2:$B$3,2))</f>
        <v/>
      </c>
      <c r="I61" s="20" t="str">
        <f t="shared" si="4"/>
        <v/>
      </c>
      <c r="J61" s="20" t="str">
        <f t="shared" si="5"/>
        <v/>
      </c>
      <c r="K61" s="21"/>
      <c r="L61" s="22"/>
      <c r="M61" s="20" t="str">
        <f t="shared" si="0"/>
        <v/>
      </c>
      <c r="N61" s="20" t="str">
        <f t="shared" si="6"/>
        <v/>
      </c>
      <c r="O61" s="20" t="str">
        <f t="shared" si="1"/>
        <v/>
      </c>
      <c r="P61" s="6" t="str">
        <f t="shared" si="2"/>
        <v/>
      </c>
    </row>
    <row r="62" spans="1:16" x14ac:dyDescent="0.35">
      <c r="A62">
        <v>58</v>
      </c>
      <c r="B62" s="2"/>
      <c r="C62" s="2"/>
      <c r="D62" s="18"/>
      <c r="E62" s="3"/>
      <c r="F62" s="19"/>
      <c r="G62" s="6">
        <f t="shared" si="3"/>
        <v>0</v>
      </c>
      <c r="H62" s="4" t="str">
        <f>IF($D62="","",VLOOKUP($D62,選択肢・高騰率!$A$2:$B$3,2))</f>
        <v/>
      </c>
      <c r="I62" s="20" t="str">
        <f t="shared" si="4"/>
        <v/>
      </c>
      <c r="J62" s="20" t="str">
        <f t="shared" si="5"/>
        <v/>
      </c>
      <c r="K62" s="21"/>
      <c r="L62" s="22"/>
      <c r="M62" s="20" t="str">
        <f t="shared" si="0"/>
        <v/>
      </c>
      <c r="N62" s="20" t="str">
        <f t="shared" si="6"/>
        <v/>
      </c>
      <c r="O62" s="20" t="str">
        <f t="shared" si="1"/>
        <v/>
      </c>
      <c r="P62" s="6" t="str">
        <f t="shared" si="2"/>
        <v/>
      </c>
    </row>
    <row r="63" spans="1:16" x14ac:dyDescent="0.35">
      <c r="A63">
        <v>59</v>
      </c>
      <c r="B63" s="2"/>
      <c r="C63" s="2"/>
      <c r="D63" s="18"/>
      <c r="E63" s="3"/>
      <c r="F63" s="19"/>
      <c r="G63" s="6">
        <f t="shared" si="3"/>
        <v>0</v>
      </c>
      <c r="H63" s="4" t="str">
        <f>IF($D63="","",VLOOKUP($D63,選択肢・高騰率!$A$2:$B$3,2))</f>
        <v/>
      </c>
      <c r="I63" s="20" t="str">
        <f t="shared" si="4"/>
        <v/>
      </c>
      <c r="J63" s="20" t="str">
        <f t="shared" si="5"/>
        <v/>
      </c>
      <c r="K63" s="21"/>
      <c r="L63" s="22"/>
      <c r="M63" s="20" t="str">
        <f t="shared" si="0"/>
        <v/>
      </c>
      <c r="N63" s="20" t="str">
        <f t="shared" si="6"/>
        <v/>
      </c>
      <c r="O63" s="20" t="str">
        <f t="shared" si="1"/>
        <v/>
      </c>
      <c r="P63" s="6" t="str">
        <f t="shared" si="2"/>
        <v/>
      </c>
    </row>
    <row r="64" spans="1:16" x14ac:dyDescent="0.35">
      <c r="A64">
        <v>60</v>
      </c>
      <c r="B64" s="2"/>
      <c r="C64" s="2"/>
      <c r="D64" s="18"/>
      <c r="E64" s="3"/>
      <c r="F64" s="19"/>
      <c r="G64" s="6">
        <f t="shared" si="3"/>
        <v>0</v>
      </c>
      <c r="H64" s="4" t="str">
        <f>IF($D64="","",VLOOKUP($D64,選択肢・高騰率!$A$2:$B$3,2))</f>
        <v/>
      </c>
      <c r="I64" s="20" t="str">
        <f t="shared" si="4"/>
        <v/>
      </c>
      <c r="J64" s="20" t="str">
        <f t="shared" si="5"/>
        <v/>
      </c>
      <c r="K64" s="21"/>
      <c r="L64" s="22"/>
      <c r="M64" s="20" t="str">
        <f t="shared" si="0"/>
        <v/>
      </c>
      <c r="N64" s="20" t="str">
        <f t="shared" si="6"/>
        <v/>
      </c>
      <c r="O64" s="20" t="str">
        <f t="shared" si="1"/>
        <v/>
      </c>
      <c r="P64" s="6" t="str">
        <f t="shared" si="2"/>
        <v/>
      </c>
    </row>
    <row r="65" spans="1:16" x14ac:dyDescent="0.35">
      <c r="A65">
        <v>61</v>
      </c>
      <c r="B65" s="2"/>
      <c r="C65" s="2"/>
      <c r="D65" s="18"/>
      <c r="E65" s="3"/>
      <c r="F65" s="19"/>
      <c r="G65" s="6">
        <f t="shared" si="3"/>
        <v>0</v>
      </c>
      <c r="H65" s="4" t="str">
        <f>IF($D65="","",VLOOKUP($D65,選択肢・高騰率!$A$2:$B$3,2))</f>
        <v/>
      </c>
      <c r="I65" s="20" t="str">
        <f t="shared" si="4"/>
        <v/>
      </c>
      <c r="J65" s="20" t="str">
        <f t="shared" si="5"/>
        <v/>
      </c>
      <c r="K65" s="21"/>
      <c r="L65" s="22"/>
      <c r="M65" s="20" t="str">
        <f t="shared" si="0"/>
        <v/>
      </c>
      <c r="N65" s="20" t="str">
        <f t="shared" si="6"/>
        <v/>
      </c>
      <c r="O65" s="20" t="str">
        <f t="shared" si="1"/>
        <v/>
      </c>
      <c r="P65" s="6" t="str">
        <f t="shared" si="2"/>
        <v/>
      </c>
    </row>
    <row r="66" spans="1:16" x14ac:dyDescent="0.35">
      <c r="A66">
        <v>62</v>
      </c>
      <c r="B66" s="2"/>
      <c r="C66" s="2"/>
      <c r="D66" s="18"/>
      <c r="E66" s="3"/>
      <c r="F66" s="19"/>
      <c r="G66" s="6">
        <f t="shared" si="3"/>
        <v>0</v>
      </c>
      <c r="H66" s="4" t="str">
        <f>IF($D66="","",VLOOKUP($D66,選択肢・高騰率!$A$2:$B$3,2))</f>
        <v/>
      </c>
      <c r="I66" s="20" t="str">
        <f t="shared" si="4"/>
        <v/>
      </c>
      <c r="J66" s="20" t="str">
        <f t="shared" si="5"/>
        <v/>
      </c>
      <c r="K66" s="21"/>
      <c r="L66" s="22"/>
      <c r="M66" s="20" t="str">
        <f t="shared" si="0"/>
        <v/>
      </c>
      <c r="N66" s="20" t="str">
        <f t="shared" si="6"/>
        <v/>
      </c>
      <c r="O66" s="20" t="str">
        <f t="shared" si="1"/>
        <v/>
      </c>
      <c r="P66" s="6" t="str">
        <f t="shared" si="2"/>
        <v/>
      </c>
    </row>
    <row r="67" spans="1:16" x14ac:dyDescent="0.35">
      <c r="A67">
        <v>63</v>
      </c>
      <c r="B67" s="2"/>
      <c r="C67" s="2"/>
      <c r="D67" s="18"/>
      <c r="E67" s="3"/>
      <c r="F67" s="19"/>
      <c r="G67" s="6">
        <f t="shared" si="3"/>
        <v>0</v>
      </c>
      <c r="H67" s="4" t="str">
        <f>IF($D67="","",VLOOKUP($D67,選択肢・高騰率!$A$2:$B$3,2))</f>
        <v/>
      </c>
      <c r="I67" s="20" t="str">
        <f t="shared" si="4"/>
        <v/>
      </c>
      <c r="J67" s="20" t="str">
        <f t="shared" si="5"/>
        <v/>
      </c>
      <c r="K67" s="21"/>
      <c r="L67" s="22"/>
      <c r="M67" s="20" t="str">
        <f t="shared" si="0"/>
        <v/>
      </c>
      <c r="N67" s="20" t="str">
        <f t="shared" si="6"/>
        <v/>
      </c>
      <c r="O67" s="20" t="str">
        <f t="shared" si="1"/>
        <v/>
      </c>
      <c r="P67" s="6" t="str">
        <f t="shared" si="2"/>
        <v/>
      </c>
    </row>
    <row r="68" spans="1:16" x14ac:dyDescent="0.35">
      <c r="A68">
        <v>64</v>
      </c>
      <c r="B68" s="2"/>
      <c r="C68" s="2"/>
      <c r="D68" s="18"/>
      <c r="E68" s="3"/>
      <c r="F68" s="19"/>
      <c r="G68" s="6">
        <f t="shared" si="3"/>
        <v>0</v>
      </c>
      <c r="H68" s="4" t="str">
        <f>IF($D68="","",VLOOKUP($D68,選択肢・高騰率!$A$2:$B$3,2))</f>
        <v/>
      </c>
      <c r="I68" s="20" t="str">
        <f t="shared" si="4"/>
        <v/>
      </c>
      <c r="J68" s="20" t="str">
        <f t="shared" si="5"/>
        <v/>
      </c>
      <c r="K68" s="21"/>
      <c r="L68" s="22"/>
      <c r="M68" s="20" t="str">
        <f t="shared" si="0"/>
        <v/>
      </c>
      <c r="N68" s="20" t="str">
        <f t="shared" si="6"/>
        <v/>
      </c>
      <c r="O68" s="20" t="str">
        <f t="shared" si="1"/>
        <v/>
      </c>
      <c r="P68" s="6" t="str">
        <f t="shared" si="2"/>
        <v/>
      </c>
    </row>
    <row r="69" spans="1:16" x14ac:dyDescent="0.35">
      <c r="A69">
        <v>65</v>
      </c>
      <c r="B69" s="2"/>
      <c r="C69" s="2"/>
      <c r="D69" s="18"/>
      <c r="E69" s="3"/>
      <c r="F69" s="19"/>
      <c r="G69" s="6">
        <f t="shared" si="3"/>
        <v>0</v>
      </c>
      <c r="H69" s="4" t="str">
        <f>IF($D69="","",VLOOKUP($D69,選択肢・高騰率!$A$2:$B$3,2))</f>
        <v/>
      </c>
      <c r="I69" s="20" t="str">
        <f t="shared" si="4"/>
        <v/>
      </c>
      <c r="J69" s="20" t="str">
        <f t="shared" si="5"/>
        <v/>
      </c>
      <c r="K69" s="21"/>
      <c r="L69" s="22"/>
      <c r="M69" s="20" t="str">
        <f t="shared" ref="M69:M104" si="7">IF(K69="○",L69-(G69-I69)*0.3,"")</f>
        <v/>
      </c>
      <c r="N69" s="20" t="str">
        <f t="shared" si="6"/>
        <v/>
      </c>
      <c r="O69" s="20" t="str">
        <f t="shared" ref="O69:O104" si="8">IF(K69="○",IF((J69-N69)&lt;0,0,J69-N69),"")</f>
        <v/>
      </c>
      <c r="P69" s="6" t="str">
        <f t="shared" ref="P69:P104" si="9">IF(K69="○",O69,J69)</f>
        <v/>
      </c>
    </row>
    <row r="70" spans="1:16" x14ac:dyDescent="0.35">
      <c r="A70">
        <v>66</v>
      </c>
      <c r="B70" s="2"/>
      <c r="C70" s="2"/>
      <c r="D70" s="18"/>
      <c r="E70" s="3"/>
      <c r="F70" s="19"/>
      <c r="G70" s="6">
        <f t="shared" ref="G70:G104" si="10">IF($F70="内税",$E70*100/110,$E70)</f>
        <v>0</v>
      </c>
      <c r="H70" s="4" t="str">
        <f>IF($D70="","",VLOOKUP($D70,選択肢・高騰率!$A$2:$B$3,2))</f>
        <v/>
      </c>
      <c r="I70" s="20" t="str">
        <f t="shared" ref="I70:I104" si="11">IF($E70,$G70/$H70/0.9,"")</f>
        <v/>
      </c>
      <c r="J70" s="20" t="str">
        <f t="shared" ref="J70:J104" si="12">IF($E70,ROUNDDOWN(($G70-$I70)*0.7,0),"")</f>
        <v/>
      </c>
      <c r="K70" s="21"/>
      <c r="L70" s="22"/>
      <c r="M70" s="20" t="str">
        <f t="shared" si="7"/>
        <v/>
      </c>
      <c r="N70" s="20" t="str">
        <f t="shared" ref="N70:N104" si="13">IF(K70="○",IF(M70&lt;0,0,ROUNDDOWN(M70,0)),"")</f>
        <v/>
      </c>
      <c r="O70" s="20" t="str">
        <f t="shared" si="8"/>
        <v/>
      </c>
      <c r="P70" s="6" t="str">
        <f t="shared" si="9"/>
        <v/>
      </c>
    </row>
    <row r="71" spans="1:16" x14ac:dyDescent="0.35">
      <c r="A71">
        <v>67</v>
      </c>
      <c r="B71" s="2"/>
      <c r="C71" s="2"/>
      <c r="D71" s="18"/>
      <c r="E71" s="3"/>
      <c r="F71" s="19"/>
      <c r="G71" s="6">
        <f t="shared" si="10"/>
        <v>0</v>
      </c>
      <c r="H71" s="4" t="str">
        <f>IF($D71="","",VLOOKUP($D71,選択肢・高騰率!$A$2:$B$3,2))</f>
        <v/>
      </c>
      <c r="I71" s="20" t="str">
        <f t="shared" si="11"/>
        <v/>
      </c>
      <c r="J71" s="20" t="str">
        <f t="shared" si="12"/>
        <v/>
      </c>
      <c r="K71" s="21"/>
      <c r="L71" s="22"/>
      <c r="M71" s="20" t="str">
        <f t="shared" si="7"/>
        <v/>
      </c>
      <c r="N71" s="20" t="str">
        <f t="shared" si="13"/>
        <v/>
      </c>
      <c r="O71" s="20" t="str">
        <f t="shared" si="8"/>
        <v/>
      </c>
      <c r="P71" s="6" t="str">
        <f t="shared" si="9"/>
        <v/>
      </c>
    </row>
    <row r="72" spans="1:16" x14ac:dyDescent="0.35">
      <c r="A72">
        <v>68</v>
      </c>
      <c r="B72" s="2"/>
      <c r="C72" s="2"/>
      <c r="D72" s="18"/>
      <c r="E72" s="3"/>
      <c r="F72" s="19"/>
      <c r="G72" s="6">
        <f t="shared" si="10"/>
        <v>0</v>
      </c>
      <c r="H72" s="4" t="str">
        <f>IF($D72="","",VLOOKUP($D72,選択肢・高騰率!$A$2:$B$3,2))</f>
        <v/>
      </c>
      <c r="I72" s="20" t="str">
        <f t="shared" si="11"/>
        <v/>
      </c>
      <c r="J72" s="20" t="str">
        <f t="shared" si="12"/>
        <v/>
      </c>
      <c r="K72" s="21"/>
      <c r="L72" s="22"/>
      <c r="M72" s="20" t="str">
        <f t="shared" si="7"/>
        <v/>
      </c>
      <c r="N72" s="20" t="str">
        <f t="shared" si="13"/>
        <v/>
      </c>
      <c r="O72" s="20" t="str">
        <f t="shared" si="8"/>
        <v/>
      </c>
      <c r="P72" s="6" t="str">
        <f t="shared" si="9"/>
        <v/>
      </c>
    </row>
    <row r="73" spans="1:16" x14ac:dyDescent="0.35">
      <c r="A73">
        <v>69</v>
      </c>
      <c r="B73" s="2"/>
      <c r="C73" s="2"/>
      <c r="D73" s="18"/>
      <c r="E73" s="3"/>
      <c r="F73" s="19"/>
      <c r="G73" s="6">
        <f t="shared" si="10"/>
        <v>0</v>
      </c>
      <c r="H73" s="4" t="str">
        <f>IF($D73="","",VLOOKUP($D73,選択肢・高騰率!$A$2:$B$3,2))</f>
        <v/>
      </c>
      <c r="I73" s="20" t="str">
        <f t="shared" si="11"/>
        <v/>
      </c>
      <c r="J73" s="20" t="str">
        <f t="shared" si="12"/>
        <v/>
      </c>
      <c r="K73" s="21"/>
      <c r="L73" s="22"/>
      <c r="M73" s="20" t="str">
        <f t="shared" si="7"/>
        <v/>
      </c>
      <c r="N73" s="20" t="str">
        <f t="shared" si="13"/>
        <v/>
      </c>
      <c r="O73" s="20" t="str">
        <f t="shared" si="8"/>
        <v/>
      </c>
      <c r="P73" s="6" t="str">
        <f t="shared" si="9"/>
        <v/>
      </c>
    </row>
    <row r="74" spans="1:16" x14ac:dyDescent="0.35">
      <c r="A74">
        <v>70</v>
      </c>
      <c r="B74" s="2"/>
      <c r="C74" s="2"/>
      <c r="D74" s="18"/>
      <c r="E74" s="3"/>
      <c r="F74" s="19"/>
      <c r="G74" s="6">
        <f t="shared" si="10"/>
        <v>0</v>
      </c>
      <c r="H74" s="4" t="str">
        <f>IF($D74="","",VLOOKUP($D74,選択肢・高騰率!$A$2:$B$3,2))</f>
        <v/>
      </c>
      <c r="I74" s="20" t="str">
        <f t="shared" si="11"/>
        <v/>
      </c>
      <c r="J74" s="20" t="str">
        <f t="shared" si="12"/>
        <v/>
      </c>
      <c r="K74" s="21"/>
      <c r="L74" s="22"/>
      <c r="M74" s="20" t="str">
        <f t="shared" si="7"/>
        <v/>
      </c>
      <c r="N74" s="20" t="str">
        <f t="shared" si="13"/>
        <v/>
      </c>
      <c r="O74" s="20" t="str">
        <f t="shared" si="8"/>
        <v/>
      </c>
      <c r="P74" s="6" t="str">
        <f t="shared" si="9"/>
        <v/>
      </c>
    </row>
    <row r="75" spans="1:16" x14ac:dyDescent="0.35">
      <c r="A75">
        <v>71</v>
      </c>
      <c r="B75" s="2"/>
      <c r="C75" s="2"/>
      <c r="D75" s="18"/>
      <c r="E75" s="3"/>
      <c r="F75" s="19"/>
      <c r="G75" s="6">
        <f t="shared" si="10"/>
        <v>0</v>
      </c>
      <c r="H75" s="4" t="str">
        <f>IF($D75="","",VLOOKUP($D75,選択肢・高騰率!$A$2:$B$3,2))</f>
        <v/>
      </c>
      <c r="I75" s="20" t="str">
        <f t="shared" si="11"/>
        <v/>
      </c>
      <c r="J75" s="20" t="str">
        <f t="shared" si="12"/>
        <v/>
      </c>
      <c r="K75" s="21"/>
      <c r="L75" s="22"/>
      <c r="M75" s="20" t="str">
        <f t="shared" si="7"/>
        <v/>
      </c>
      <c r="N75" s="20" t="str">
        <f t="shared" si="13"/>
        <v/>
      </c>
      <c r="O75" s="20" t="str">
        <f t="shared" si="8"/>
        <v/>
      </c>
      <c r="P75" s="6" t="str">
        <f t="shared" si="9"/>
        <v/>
      </c>
    </row>
    <row r="76" spans="1:16" x14ac:dyDescent="0.35">
      <c r="A76">
        <v>72</v>
      </c>
      <c r="B76" s="2"/>
      <c r="C76" s="2"/>
      <c r="D76" s="18"/>
      <c r="E76" s="3"/>
      <c r="F76" s="19"/>
      <c r="G76" s="6">
        <f t="shared" si="10"/>
        <v>0</v>
      </c>
      <c r="H76" s="4" t="str">
        <f>IF($D76="","",VLOOKUP($D76,選択肢・高騰率!$A$2:$B$3,2))</f>
        <v/>
      </c>
      <c r="I76" s="20" t="str">
        <f t="shared" si="11"/>
        <v/>
      </c>
      <c r="J76" s="20" t="str">
        <f t="shared" si="12"/>
        <v/>
      </c>
      <c r="K76" s="21"/>
      <c r="L76" s="22"/>
      <c r="M76" s="20" t="str">
        <f t="shared" si="7"/>
        <v/>
      </c>
      <c r="N76" s="20" t="str">
        <f t="shared" si="13"/>
        <v/>
      </c>
      <c r="O76" s="20" t="str">
        <f t="shared" si="8"/>
        <v/>
      </c>
      <c r="P76" s="6" t="str">
        <f t="shared" si="9"/>
        <v/>
      </c>
    </row>
    <row r="77" spans="1:16" x14ac:dyDescent="0.35">
      <c r="A77">
        <v>73</v>
      </c>
      <c r="B77" s="2"/>
      <c r="C77" s="2"/>
      <c r="D77" s="18"/>
      <c r="E77" s="3"/>
      <c r="F77" s="19"/>
      <c r="G77" s="6">
        <f t="shared" si="10"/>
        <v>0</v>
      </c>
      <c r="H77" s="4" t="str">
        <f>IF($D77="","",VLOOKUP($D77,選択肢・高騰率!$A$2:$B$3,2))</f>
        <v/>
      </c>
      <c r="I77" s="20" t="str">
        <f t="shared" si="11"/>
        <v/>
      </c>
      <c r="J77" s="20" t="str">
        <f t="shared" si="12"/>
        <v/>
      </c>
      <c r="K77" s="21"/>
      <c r="L77" s="22"/>
      <c r="M77" s="20" t="str">
        <f t="shared" si="7"/>
        <v/>
      </c>
      <c r="N77" s="20" t="str">
        <f t="shared" si="13"/>
        <v/>
      </c>
      <c r="O77" s="20" t="str">
        <f t="shared" si="8"/>
        <v/>
      </c>
      <c r="P77" s="6" t="str">
        <f t="shared" si="9"/>
        <v/>
      </c>
    </row>
    <row r="78" spans="1:16" x14ac:dyDescent="0.35">
      <c r="A78">
        <v>74</v>
      </c>
      <c r="B78" s="2"/>
      <c r="C78" s="2"/>
      <c r="D78" s="18"/>
      <c r="E78" s="3"/>
      <c r="F78" s="19"/>
      <c r="G78" s="6">
        <f t="shared" si="10"/>
        <v>0</v>
      </c>
      <c r="H78" s="4" t="str">
        <f>IF($D78="","",VLOOKUP($D78,選択肢・高騰率!$A$2:$B$3,2))</f>
        <v/>
      </c>
      <c r="I78" s="20" t="str">
        <f t="shared" si="11"/>
        <v/>
      </c>
      <c r="J78" s="20" t="str">
        <f t="shared" si="12"/>
        <v/>
      </c>
      <c r="K78" s="21"/>
      <c r="L78" s="22"/>
      <c r="M78" s="20" t="str">
        <f t="shared" si="7"/>
        <v/>
      </c>
      <c r="N78" s="20" t="str">
        <f t="shared" si="13"/>
        <v/>
      </c>
      <c r="O78" s="20" t="str">
        <f t="shared" si="8"/>
        <v/>
      </c>
      <c r="P78" s="6" t="str">
        <f t="shared" si="9"/>
        <v/>
      </c>
    </row>
    <row r="79" spans="1:16" x14ac:dyDescent="0.35">
      <c r="A79">
        <v>75</v>
      </c>
      <c r="B79" s="2"/>
      <c r="C79" s="2"/>
      <c r="D79" s="18"/>
      <c r="E79" s="3"/>
      <c r="F79" s="19"/>
      <c r="G79" s="6">
        <f t="shared" si="10"/>
        <v>0</v>
      </c>
      <c r="H79" s="4" t="str">
        <f>IF($D79="","",VLOOKUP($D79,選択肢・高騰率!$A$2:$B$3,2))</f>
        <v/>
      </c>
      <c r="I79" s="20" t="str">
        <f t="shared" si="11"/>
        <v/>
      </c>
      <c r="J79" s="20" t="str">
        <f t="shared" si="12"/>
        <v/>
      </c>
      <c r="K79" s="21"/>
      <c r="L79" s="22"/>
      <c r="M79" s="20" t="str">
        <f t="shared" si="7"/>
        <v/>
      </c>
      <c r="N79" s="20" t="str">
        <f t="shared" si="13"/>
        <v/>
      </c>
      <c r="O79" s="20" t="str">
        <f t="shared" si="8"/>
        <v/>
      </c>
      <c r="P79" s="6" t="str">
        <f t="shared" si="9"/>
        <v/>
      </c>
    </row>
    <row r="80" spans="1:16" x14ac:dyDescent="0.35">
      <c r="A80">
        <v>76</v>
      </c>
      <c r="B80" s="2"/>
      <c r="C80" s="2"/>
      <c r="D80" s="18"/>
      <c r="E80" s="3"/>
      <c r="F80" s="19"/>
      <c r="G80" s="6">
        <f t="shared" si="10"/>
        <v>0</v>
      </c>
      <c r="H80" s="4" t="str">
        <f>IF($D80="","",VLOOKUP($D80,選択肢・高騰率!$A$2:$B$3,2))</f>
        <v/>
      </c>
      <c r="I80" s="20" t="str">
        <f t="shared" si="11"/>
        <v/>
      </c>
      <c r="J80" s="20" t="str">
        <f t="shared" si="12"/>
        <v/>
      </c>
      <c r="K80" s="21"/>
      <c r="L80" s="22"/>
      <c r="M80" s="20" t="str">
        <f t="shared" si="7"/>
        <v/>
      </c>
      <c r="N80" s="20" t="str">
        <f t="shared" si="13"/>
        <v/>
      </c>
      <c r="O80" s="20" t="str">
        <f t="shared" si="8"/>
        <v/>
      </c>
      <c r="P80" s="6" t="str">
        <f t="shared" si="9"/>
        <v/>
      </c>
    </row>
    <row r="81" spans="1:16" x14ac:dyDescent="0.35">
      <c r="A81">
        <v>77</v>
      </c>
      <c r="B81" s="2"/>
      <c r="C81" s="2"/>
      <c r="D81" s="18"/>
      <c r="E81" s="3"/>
      <c r="F81" s="19"/>
      <c r="G81" s="6">
        <f t="shared" si="10"/>
        <v>0</v>
      </c>
      <c r="H81" s="4" t="str">
        <f>IF($D81="","",VLOOKUP($D81,選択肢・高騰率!$A$2:$B$3,2))</f>
        <v/>
      </c>
      <c r="I81" s="20" t="str">
        <f t="shared" si="11"/>
        <v/>
      </c>
      <c r="J81" s="20" t="str">
        <f t="shared" si="12"/>
        <v/>
      </c>
      <c r="K81" s="21"/>
      <c r="L81" s="22"/>
      <c r="M81" s="20" t="str">
        <f t="shared" si="7"/>
        <v/>
      </c>
      <c r="N81" s="20" t="str">
        <f t="shared" si="13"/>
        <v/>
      </c>
      <c r="O81" s="20" t="str">
        <f t="shared" si="8"/>
        <v/>
      </c>
      <c r="P81" s="6" t="str">
        <f t="shared" si="9"/>
        <v/>
      </c>
    </row>
    <row r="82" spans="1:16" x14ac:dyDescent="0.35">
      <c r="A82">
        <v>78</v>
      </c>
      <c r="B82" s="2"/>
      <c r="C82" s="2"/>
      <c r="D82" s="18"/>
      <c r="E82" s="3"/>
      <c r="F82" s="19"/>
      <c r="G82" s="6">
        <f t="shared" si="10"/>
        <v>0</v>
      </c>
      <c r="H82" s="4" t="str">
        <f>IF($D82="","",VLOOKUP($D82,選択肢・高騰率!$A$2:$B$3,2))</f>
        <v/>
      </c>
      <c r="I82" s="20" t="str">
        <f t="shared" si="11"/>
        <v/>
      </c>
      <c r="J82" s="20" t="str">
        <f t="shared" si="12"/>
        <v/>
      </c>
      <c r="K82" s="21"/>
      <c r="L82" s="22"/>
      <c r="M82" s="20" t="str">
        <f t="shared" si="7"/>
        <v/>
      </c>
      <c r="N82" s="20" t="str">
        <f t="shared" si="13"/>
        <v/>
      </c>
      <c r="O82" s="20" t="str">
        <f t="shared" si="8"/>
        <v/>
      </c>
      <c r="P82" s="6" t="str">
        <f t="shared" si="9"/>
        <v/>
      </c>
    </row>
    <row r="83" spans="1:16" x14ac:dyDescent="0.35">
      <c r="A83">
        <v>79</v>
      </c>
      <c r="B83" s="2"/>
      <c r="C83" s="2"/>
      <c r="D83" s="18"/>
      <c r="E83" s="3"/>
      <c r="F83" s="19"/>
      <c r="G83" s="6">
        <f t="shared" si="10"/>
        <v>0</v>
      </c>
      <c r="H83" s="4" t="str">
        <f>IF($D83="","",VLOOKUP($D83,選択肢・高騰率!$A$2:$B$3,2))</f>
        <v/>
      </c>
      <c r="I83" s="20" t="str">
        <f t="shared" si="11"/>
        <v/>
      </c>
      <c r="J83" s="20" t="str">
        <f t="shared" si="12"/>
        <v/>
      </c>
      <c r="K83" s="21"/>
      <c r="L83" s="22"/>
      <c r="M83" s="20" t="str">
        <f t="shared" si="7"/>
        <v/>
      </c>
      <c r="N83" s="20" t="str">
        <f t="shared" si="13"/>
        <v/>
      </c>
      <c r="O83" s="20" t="str">
        <f t="shared" si="8"/>
        <v/>
      </c>
      <c r="P83" s="6" t="str">
        <f t="shared" si="9"/>
        <v/>
      </c>
    </row>
    <row r="84" spans="1:16" x14ac:dyDescent="0.35">
      <c r="A84">
        <v>80</v>
      </c>
      <c r="B84" s="2"/>
      <c r="C84" s="2"/>
      <c r="D84" s="18"/>
      <c r="E84" s="3"/>
      <c r="F84" s="19"/>
      <c r="G84" s="6">
        <f t="shared" si="10"/>
        <v>0</v>
      </c>
      <c r="H84" s="4" t="str">
        <f>IF($D84="","",VLOOKUP($D84,選択肢・高騰率!$A$2:$B$3,2))</f>
        <v/>
      </c>
      <c r="I84" s="20" t="str">
        <f t="shared" si="11"/>
        <v/>
      </c>
      <c r="J84" s="20" t="str">
        <f t="shared" si="12"/>
        <v/>
      </c>
      <c r="K84" s="21"/>
      <c r="L84" s="22"/>
      <c r="M84" s="20" t="str">
        <f t="shared" si="7"/>
        <v/>
      </c>
      <c r="N84" s="20" t="str">
        <f t="shared" si="13"/>
        <v/>
      </c>
      <c r="O84" s="20" t="str">
        <f t="shared" si="8"/>
        <v/>
      </c>
      <c r="P84" s="6" t="str">
        <f t="shared" si="9"/>
        <v/>
      </c>
    </row>
    <row r="85" spans="1:16" x14ac:dyDescent="0.35">
      <c r="A85">
        <v>81</v>
      </c>
      <c r="B85" s="2"/>
      <c r="C85" s="2"/>
      <c r="D85" s="18"/>
      <c r="E85" s="3"/>
      <c r="F85" s="19"/>
      <c r="G85" s="6">
        <f t="shared" si="10"/>
        <v>0</v>
      </c>
      <c r="H85" s="4" t="str">
        <f>IF($D85="","",VLOOKUP($D85,選択肢・高騰率!$A$2:$B$3,2))</f>
        <v/>
      </c>
      <c r="I85" s="20" t="str">
        <f t="shared" si="11"/>
        <v/>
      </c>
      <c r="J85" s="20" t="str">
        <f t="shared" si="12"/>
        <v/>
      </c>
      <c r="K85" s="21"/>
      <c r="L85" s="22"/>
      <c r="M85" s="20" t="str">
        <f t="shared" si="7"/>
        <v/>
      </c>
      <c r="N85" s="20" t="str">
        <f t="shared" si="13"/>
        <v/>
      </c>
      <c r="O85" s="20" t="str">
        <f t="shared" si="8"/>
        <v/>
      </c>
      <c r="P85" s="6" t="str">
        <f t="shared" si="9"/>
        <v/>
      </c>
    </row>
    <row r="86" spans="1:16" x14ac:dyDescent="0.35">
      <c r="A86">
        <v>82</v>
      </c>
      <c r="B86" s="2"/>
      <c r="C86" s="2"/>
      <c r="D86" s="18"/>
      <c r="E86" s="3"/>
      <c r="F86" s="19"/>
      <c r="G86" s="6">
        <f t="shared" si="10"/>
        <v>0</v>
      </c>
      <c r="H86" s="4" t="str">
        <f>IF($D86="","",VLOOKUP($D86,選択肢・高騰率!$A$2:$B$3,2))</f>
        <v/>
      </c>
      <c r="I86" s="20" t="str">
        <f t="shared" si="11"/>
        <v/>
      </c>
      <c r="J86" s="20" t="str">
        <f t="shared" si="12"/>
        <v/>
      </c>
      <c r="K86" s="21"/>
      <c r="L86" s="22"/>
      <c r="M86" s="20" t="str">
        <f t="shared" si="7"/>
        <v/>
      </c>
      <c r="N86" s="20" t="str">
        <f t="shared" si="13"/>
        <v/>
      </c>
      <c r="O86" s="20" t="str">
        <f t="shared" si="8"/>
        <v/>
      </c>
      <c r="P86" s="6" t="str">
        <f t="shared" si="9"/>
        <v/>
      </c>
    </row>
    <row r="87" spans="1:16" x14ac:dyDescent="0.35">
      <c r="A87">
        <v>83</v>
      </c>
      <c r="B87" s="2"/>
      <c r="C87" s="2"/>
      <c r="D87" s="18"/>
      <c r="E87" s="3"/>
      <c r="F87" s="19"/>
      <c r="G87" s="6">
        <f t="shared" si="10"/>
        <v>0</v>
      </c>
      <c r="H87" s="4" t="str">
        <f>IF($D87="","",VLOOKUP($D87,選択肢・高騰率!$A$2:$B$3,2))</f>
        <v/>
      </c>
      <c r="I87" s="20" t="str">
        <f t="shared" si="11"/>
        <v/>
      </c>
      <c r="J87" s="20" t="str">
        <f t="shared" si="12"/>
        <v/>
      </c>
      <c r="K87" s="21"/>
      <c r="L87" s="22"/>
      <c r="M87" s="20" t="str">
        <f t="shared" si="7"/>
        <v/>
      </c>
      <c r="N87" s="20" t="str">
        <f t="shared" si="13"/>
        <v/>
      </c>
      <c r="O87" s="20" t="str">
        <f t="shared" si="8"/>
        <v/>
      </c>
      <c r="P87" s="6" t="str">
        <f t="shared" si="9"/>
        <v/>
      </c>
    </row>
    <row r="88" spans="1:16" x14ac:dyDescent="0.35">
      <c r="A88">
        <v>84</v>
      </c>
      <c r="B88" s="2"/>
      <c r="C88" s="2"/>
      <c r="D88" s="18"/>
      <c r="E88" s="3"/>
      <c r="F88" s="19"/>
      <c r="G88" s="6">
        <f t="shared" si="10"/>
        <v>0</v>
      </c>
      <c r="H88" s="4" t="str">
        <f>IF($D88="","",VLOOKUP($D88,選択肢・高騰率!$A$2:$B$3,2))</f>
        <v/>
      </c>
      <c r="I88" s="20" t="str">
        <f t="shared" si="11"/>
        <v/>
      </c>
      <c r="J88" s="20" t="str">
        <f t="shared" si="12"/>
        <v/>
      </c>
      <c r="K88" s="21"/>
      <c r="L88" s="22"/>
      <c r="M88" s="20" t="str">
        <f t="shared" si="7"/>
        <v/>
      </c>
      <c r="N88" s="20" t="str">
        <f t="shared" si="13"/>
        <v/>
      </c>
      <c r="O88" s="20" t="str">
        <f t="shared" si="8"/>
        <v/>
      </c>
      <c r="P88" s="6" t="str">
        <f t="shared" si="9"/>
        <v/>
      </c>
    </row>
    <row r="89" spans="1:16" x14ac:dyDescent="0.35">
      <c r="A89">
        <v>85</v>
      </c>
      <c r="B89" s="2"/>
      <c r="C89" s="2"/>
      <c r="D89" s="18"/>
      <c r="E89" s="3"/>
      <c r="F89" s="19"/>
      <c r="G89" s="6">
        <f t="shared" si="10"/>
        <v>0</v>
      </c>
      <c r="H89" s="4" t="str">
        <f>IF($D89="","",VLOOKUP($D89,選択肢・高騰率!$A$2:$B$3,2))</f>
        <v/>
      </c>
      <c r="I89" s="20" t="str">
        <f t="shared" si="11"/>
        <v/>
      </c>
      <c r="J89" s="20" t="str">
        <f t="shared" si="12"/>
        <v/>
      </c>
      <c r="K89" s="21"/>
      <c r="L89" s="22"/>
      <c r="M89" s="20" t="str">
        <f t="shared" si="7"/>
        <v/>
      </c>
      <c r="N89" s="20" t="str">
        <f t="shared" si="13"/>
        <v/>
      </c>
      <c r="O89" s="20" t="str">
        <f t="shared" si="8"/>
        <v/>
      </c>
      <c r="P89" s="6" t="str">
        <f t="shared" si="9"/>
        <v/>
      </c>
    </row>
    <row r="90" spans="1:16" x14ac:dyDescent="0.35">
      <c r="A90">
        <v>86</v>
      </c>
      <c r="B90" s="2"/>
      <c r="C90" s="2"/>
      <c r="D90" s="18"/>
      <c r="E90" s="3"/>
      <c r="F90" s="19"/>
      <c r="G90" s="6">
        <f t="shared" si="10"/>
        <v>0</v>
      </c>
      <c r="H90" s="4" t="str">
        <f>IF($D90="","",VLOOKUP($D90,選択肢・高騰率!$A$2:$B$3,2))</f>
        <v/>
      </c>
      <c r="I90" s="20" t="str">
        <f t="shared" si="11"/>
        <v/>
      </c>
      <c r="J90" s="20" t="str">
        <f t="shared" si="12"/>
        <v/>
      </c>
      <c r="K90" s="21"/>
      <c r="L90" s="22"/>
      <c r="M90" s="20" t="str">
        <f t="shared" si="7"/>
        <v/>
      </c>
      <c r="N90" s="20" t="str">
        <f t="shared" si="13"/>
        <v/>
      </c>
      <c r="O90" s="20" t="str">
        <f t="shared" si="8"/>
        <v/>
      </c>
      <c r="P90" s="6" t="str">
        <f t="shared" si="9"/>
        <v/>
      </c>
    </row>
    <row r="91" spans="1:16" x14ac:dyDescent="0.35">
      <c r="A91">
        <v>87</v>
      </c>
      <c r="B91" s="2"/>
      <c r="C91" s="2"/>
      <c r="D91" s="18"/>
      <c r="E91" s="3"/>
      <c r="F91" s="19"/>
      <c r="G91" s="6">
        <f t="shared" si="10"/>
        <v>0</v>
      </c>
      <c r="H91" s="4" t="str">
        <f>IF($D91="","",VLOOKUP($D91,選択肢・高騰率!$A$2:$B$3,2))</f>
        <v/>
      </c>
      <c r="I91" s="20" t="str">
        <f t="shared" si="11"/>
        <v/>
      </c>
      <c r="J91" s="20" t="str">
        <f t="shared" si="12"/>
        <v/>
      </c>
      <c r="K91" s="21"/>
      <c r="L91" s="22"/>
      <c r="M91" s="20" t="str">
        <f t="shared" si="7"/>
        <v/>
      </c>
      <c r="N91" s="20" t="str">
        <f t="shared" si="13"/>
        <v/>
      </c>
      <c r="O91" s="20" t="str">
        <f t="shared" si="8"/>
        <v/>
      </c>
      <c r="P91" s="6" t="str">
        <f t="shared" si="9"/>
        <v/>
      </c>
    </row>
    <row r="92" spans="1:16" x14ac:dyDescent="0.35">
      <c r="A92">
        <v>88</v>
      </c>
      <c r="B92" s="2"/>
      <c r="C92" s="2"/>
      <c r="D92" s="18"/>
      <c r="E92" s="3"/>
      <c r="F92" s="19"/>
      <c r="G92" s="6">
        <f t="shared" si="10"/>
        <v>0</v>
      </c>
      <c r="H92" s="4" t="str">
        <f>IF($D92="","",VLOOKUP($D92,選択肢・高騰率!$A$2:$B$3,2))</f>
        <v/>
      </c>
      <c r="I92" s="20" t="str">
        <f t="shared" si="11"/>
        <v/>
      </c>
      <c r="J92" s="20" t="str">
        <f t="shared" si="12"/>
        <v/>
      </c>
      <c r="K92" s="21"/>
      <c r="L92" s="22"/>
      <c r="M92" s="20" t="str">
        <f t="shared" si="7"/>
        <v/>
      </c>
      <c r="N92" s="20" t="str">
        <f t="shared" si="13"/>
        <v/>
      </c>
      <c r="O92" s="20" t="str">
        <f t="shared" si="8"/>
        <v/>
      </c>
      <c r="P92" s="6" t="str">
        <f t="shared" si="9"/>
        <v/>
      </c>
    </row>
    <row r="93" spans="1:16" x14ac:dyDescent="0.35">
      <c r="A93">
        <v>89</v>
      </c>
      <c r="B93" s="2"/>
      <c r="C93" s="2"/>
      <c r="D93" s="18"/>
      <c r="E93" s="3"/>
      <c r="F93" s="19"/>
      <c r="G93" s="6">
        <f t="shared" si="10"/>
        <v>0</v>
      </c>
      <c r="H93" s="4" t="str">
        <f>IF($D93="","",VLOOKUP($D93,選択肢・高騰率!$A$2:$B$3,2))</f>
        <v/>
      </c>
      <c r="I93" s="20" t="str">
        <f t="shared" si="11"/>
        <v/>
      </c>
      <c r="J93" s="20" t="str">
        <f t="shared" si="12"/>
        <v/>
      </c>
      <c r="K93" s="21"/>
      <c r="L93" s="22"/>
      <c r="M93" s="20" t="str">
        <f t="shared" si="7"/>
        <v/>
      </c>
      <c r="N93" s="20" t="str">
        <f t="shared" si="13"/>
        <v/>
      </c>
      <c r="O93" s="20" t="str">
        <f t="shared" si="8"/>
        <v/>
      </c>
      <c r="P93" s="6" t="str">
        <f t="shared" si="9"/>
        <v/>
      </c>
    </row>
    <row r="94" spans="1:16" x14ac:dyDescent="0.35">
      <c r="A94">
        <v>90</v>
      </c>
      <c r="B94" s="2"/>
      <c r="C94" s="2"/>
      <c r="D94" s="18"/>
      <c r="E94" s="3"/>
      <c r="F94" s="19"/>
      <c r="G94" s="6">
        <f t="shared" si="10"/>
        <v>0</v>
      </c>
      <c r="H94" s="4" t="str">
        <f>IF($D94="","",VLOOKUP($D94,選択肢・高騰率!$A$2:$B$3,2))</f>
        <v/>
      </c>
      <c r="I94" s="20" t="str">
        <f t="shared" si="11"/>
        <v/>
      </c>
      <c r="J94" s="20" t="str">
        <f t="shared" si="12"/>
        <v/>
      </c>
      <c r="K94" s="21"/>
      <c r="L94" s="22"/>
      <c r="M94" s="20" t="str">
        <f t="shared" si="7"/>
        <v/>
      </c>
      <c r="N94" s="20" t="str">
        <f t="shared" si="13"/>
        <v/>
      </c>
      <c r="O94" s="20" t="str">
        <f t="shared" si="8"/>
        <v/>
      </c>
      <c r="P94" s="6" t="str">
        <f t="shared" si="9"/>
        <v/>
      </c>
    </row>
    <row r="95" spans="1:16" x14ac:dyDescent="0.35">
      <c r="A95">
        <v>91</v>
      </c>
      <c r="B95" s="2"/>
      <c r="C95" s="2"/>
      <c r="D95" s="18"/>
      <c r="E95" s="3"/>
      <c r="F95" s="19"/>
      <c r="G95" s="6">
        <f t="shared" si="10"/>
        <v>0</v>
      </c>
      <c r="H95" s="4" t="str">
        <f>IF($D95="","",VLOOKUP($D95,選択肢・高騰率!$A$2:$B$3,2))</f>
        <v/>
      </c>
      <c r="I95" s="20" t="str">
        <f t="shared" si="11"/>
        <v/>
      </c>
      <c r="J95" s="20" t="str">
        <f t="shared" si="12"/>
        <v/>
      </c>
      <c r="K95" s="21"/>
      <c r="L95" s="22"/>
      <c r="M95" s="20" t="str">
        <f t="shared" si="7"/>
        <v/>
      </c>
      <c r="N95" s="20" t="str">
        <f t="shared" si="13"/>
        <v/>
      </c>
      <c r="O95" s="20" t="str">
        <f t="shared" si="8"/>
        <v/>
      </c>
      <c r="P95" s="6" t="str">
        <f t="shared" si="9"/>
        <v/>
      </c>
    </row>
    <row r="96" spans="1:16" x14ac:dyDescent="0.35">
      <c r="A96">
        <v>92</v>
      </c>
      <c r="B96" s="2"/>
      <c r="C96" s="2"/>
      <c r="D96" s="18"/>
      <c r="E96" s="3"/>
      <c r="F96" s="19"/>
      <c r="G96" s="6">
        <f t="shared" si="10"/>
        <v>0</v>
      </c>
      <c r="H96" s="4" t="str">
        <f>IF($D96="","",VLOOKUP($D96,選択肢・高騰率!$A$2:$B$3,2))</f>
        <v/>
      </c>
      <c r="I96" s="20" t="str">
        <f t="shared" si="11"/>
        <v/>
      </c>
      <c r="J96" s="20" t="str">
        <f t="shared" si="12"/>
        <v/>
      </c>
      <c r="K96" s="21"/>
      <c r="L96" s="22"/>
      <c r="M96" s="20" t="str">
        <f t="shared" si="7"/>
        <v/>
      </c>
      <c r="N96" s="20" t="str">
        <f t="shared" si="13"/>
        <v/>
      </c>
      <c r="O96" s="20" t="str">
        <f t="shared" si="8"/>
        <v/>
      </c>
      <c r="P96" s="6" t="str">
        <f t="shared" si="9"/>
        <v/>
      </c>
    </row>
    <row r="97" spans="1:16" x14ac:dyDescent="0.35">
      <c r="A97">
        <v>93</v>
      </c>
      <c r="B97" s="2"/>
      <c r="C97" s="2"/>
      <c r="D97" s="18"/>
      <c r="E97" s="3"/>
      <c r="F97" s="19"/>
      <c r="G97" s="6">
        <f t="shared" si="10"/>
        <v>0</v>
      </c>
      <c r="H97" s="4" t="str">
        <f>IF($D97="","",VLOOKUP($D97,選択肢・高騰率!$A$2:$B$3,2))</f>
        <v/>
      </c>
      <c r="I97" s="20" t="str">
        <f t="shared" si="11"/>
        <v/>
      </c>
      <c r="J97" s="20" t="str">
        <f t="shared" si="12"/>
        <v/>
      </c>
      <c r="K97" s="21"/>
      <c r="L97" s="22"/>
      <c r="M97" s="20" t="str">
        <f t="shared" si="7"/>
        <v/>
      </c>
      <c r="N97" s="20" t="str">
        <f t="shared" si="13"/>
        <v/>
      </c>
      <c r="O97" s="20" t="str">
        <f t="shared" si="8"/>
        <v/>
      </c>
      <c r="P97" s="6" t="str">
        <f t="shared" si="9"/>
        <v/>
      </c>
    </row>
    <row r="98" spans="1:16" x14ac:dyDescent="0.35">
      <c r="A98">
        <v>94</v>
      </c>
      <c r="B98" s="2"/>
      <c r="C98" s="2"/>
      <c r="D98" s="18"/>
      <c r="E98" s="3"/>
      <c r="F98" s="19"/>
      <c r="G98" s="6">
        <f t="shared" si="10"/>
        <v>0</v>
      </c>
      <c r="H98" s="4" t="str">
        <f>IF($D98="","",VLOOKUP($D98,選択肢・高騰率!$A$2:$B$3,2))</f>
        <v/>
      </c>
      <c r="I98" s="20" t="str">
        <f t="shared" si="11"/>
        <v/>
      </c>
      <c r="J98" s="20" t="str">
        <f t="shared" si="12"/>
        <v/>
      </c>
      <c r="K98" s="21"/>
      <c r="L98" s="22"/>
      <c r="M98" s="20" t="str">
        <f t="shared" si="7"/>
        <v/>
      </c>
      <c r="N98" s="20" t="str">
        <f t="shared" si="13"/>
        <v/>
      </c>
      <c r="O98" s="20" t="str">
        <f t="shared" si="8"/>
        <v/>
      </c>
      <c r="P98" s="6" t="str">
        <f t="shared" si="9"/>
        <v/>
      </c>
    </row>
    <row r="99" spans="1:16" x14ac:dyDescent="0.35">
      <c r="A99">
        <v>95</v>
      </c>
      <c r="B99" s="2"/>
      <c r="C99" s="2"/>
      <c r="D99" s="18"/>
      <c r="E99" s="3"/>
      <c r="F99" s="19"/>
      <c r="G99" s="6">
        <f t="shared" si="10"/>
        <v>0</v>
      </c>
      <c r="H99" s="4" t="str">
        <f>IF($D99="","",VLOOKUP($D99,選択肢・高騰率!$A$2:$B$3,2))</f>
        <v/>
      </c>
      <c r="I99" s="20" t="str">
        <f t="shared" si="11"/>
        <v/>
      </c>
      <c r="J99" s="20" t="str">
        <f t="shared" si="12"/>
        <v/>
      </c>
      <c r="K99" s="21"/>
      <c r="L99" s="22"/>
      <c r="M99" s="20" t="str">
        <f t="shared" si="7"/>
        <v/>
      </c>
      <c r="N99" s="20" t="str">
        <f t="shared" si="13"/>
        <v/>
      </c>
      <c r="O99" s="20" t="str">
        <f t="shared" si="8"/>
        <v/>
      </c>
      <c r="P99" s="6" t="str">
        <f t="shared" si="9"/>
        <v/>
      </c>
    </row>
    <row r="100" spans="1:16" x14ac:dyDescent="0.35">
      <c r="A100">
        <v>96</v>
      </c>
      <c r="B100" s="2"/>
      <c r="C100" s="2"/>
      <c r="D100" s="18"/>
      <c r="E100" s="3"/>
      <c r="F100" s="19"/>
      <c r="G100" s="6">
        <f t="shared" si="10"/>
        <v>0</v>
      </c>
      <c r="H100" s="4" t="str">
        <f>IF($D100="","",VLOOKUP($D100,選択肢・高騰率!$A$2:$B$3,2))</f>
        <v/>
      </c>
      <c r="I100" s="20" t="str">
        <f t="shared" si="11"/>
        <v/>
      </c>
      <c r="J100" s="20" t="str">
        <f t="shared" si="12"/>
        <v/>
      </c>
      <c r="K100" s="21"/>
      <c r="L100" s="22"/>
      <c r="M100" s="20" t="str">
        <f t="shared" si="7"/>
        <v/>
      </c>
      <c r="N100" s="20" t="str">
        <f t="shared" si="13"/>
        <v/>
      </c>
      <c r="O100" s="20" t="str">
        <f t="shared" si="8"/>
        <v/>
      </c>
      <c r="P100" s="6" t="str">
        <f t="shared" si="9"/>
        <v/>
      </c>
    </row>
    <row r="101" spans="1:16" x14ac:dyDescent="0.35">
      <c r="A101">
        <v>97</v>
      </c>
      <c r="B101" s="2"/>
      <c r="C101" s="2"/>
      <c r="D101" s="18"/>
      <c r="E101" s="3"/>
      <c r="F101" s="19"/>
      <c r="G101" s="6">
        <f t="shared" si="10"/>
        <v>0</v>
      </c>
      <c r="H101" s="4" t="str">
        <f>IF($D101="","",VLOOKUP($D101,選択肢・高騰率!$A$2:$B$3,2))</f>
        <v/>
      </c>
      <c r="I101" s="20" t="str">
        <f t="shared" si="11"/>
        <v/>
      </c>
      <c r="J101" s="20" t="str">
        <f t="shared" si="12"/>
        <v/>
      </c>
      <c r="K101" s="21"/>
      <c r="L101" s="22"/>
      <c r="M101" s="20" t="str">
        <f t="shared" si="7"/>
        <v/>
      </c>
      <c r="N101" s="20" t="str">
        <f t="shared" si="13"/>
        <v/>
      </c>
      <c r="O101" s="20" t="str">
        <f t="shared" si="8"/>
        <v/>
      </c>
      <c r="P101" s="6" t="str">
        <f t="shared" si="9"/>
        <v/>
      </c>
    </row>
    <row r="102" spans="1:16" x14ac:dyDescent="0.35">
      <c r="A102">
        <v>98</v>
      </c>
      <c r="B102" s="2"/>
      <c r="C102" s="2"/>
      <c r="D102" s="18"/>
      <c r="E102" s="3"/>
      <c r="F102" s="19"/>
      <c r="G102" s="6">
        <f t="shared" si="10"/>
        <v>0</v>
      </c>
      <c r="H102" s="4" t="str">
        <f>IF($D102="","",VLOOKUP($D102,選択肢・高騰率!$A$2:$B$3,2))</f>
        <v/>
      </c>
      <c r="I102" s="20" t="str">
        <f t="shared" si="11"/>
        <v/>
      </c>
      <c r="J102" s="20" t="str">
        <f t="shared" si="12"/>
        <v/>
      </c>
      <c r="K102" s="21"/>
      <c r="L102" s="22"/>
      <c r="M102" s="20" t="str">
        <f t="shared" si="7"/>
        <v/>
      </c>
      <c r="N102" s="20" t="str">
        <f t="shared" si="13"/>
        <v/>
      </c>
      <c r="O102" s="20" t="str">
        <f t="shared" si="8"/>
        <v/>
      </c>
      <c r="P102" s="6" t="str">
        <f t="shared" si="9"/>
        <v/>
      </c>
    </row>
    <row r="103" spans="1:16" x14ac:dyDescent="0.35">
      <c r="A103">
        <v>99</v>
      </c>
      <c r="B103" s="2"/>
      <c r="C103" s="2"/>
      <c r="D103" s="18"/>
      <c r="E103" s="3"/>
      <c r="F103" s="19"/>
      <c r="G103" s="6">
        <f t="shared" si="10"/>
        <v>0</v>
      </c>
      <c r="H103" s="4" t="str">
        <f>IF($D103="","",VLOOKUP($D103,選択肢・高騰率!$A$2:$B$3,2))</f>
        <v/>
      </c>
      <c r="I103" s="20" t="str">
        <f t="shared" si="11"/>
        <v/>
      </c>
      <c r="J103" s="20" t="str">
        <f t="shared" si="12"/>
        <v/>
      </c>
      <c r="K103" s="21"/>
      <c r="L103" s="22"/>
      <c r="M103" s="20" t="str">
        <f t="shared" si="7"/>
        <v/>
      </c>
      <c r="N103" s="20" t="str">
        <f t="shared" si="13"/>
        <v/>
      </c>
      <c r="O103" s="20" t="str">
        <f t="shared" si="8"/>
        <v/>
      </c>
      <c r="P103" s="6" t="str">
        <f t="shared" si="9"/>
        <v/>
      </c>
    </row>
    <row r="104" spans="1:16" x14ac:dyDescent="0.35">
      <c r="A104">
        <v>100</v>
      </c>
      <c r="B104" s="2"/>
      <c r="C104" s="2"/>
      <c r="D104" s="18"/>
      <c r="E104" s="3"/>
      <c r="F104" s="19"/>
      <c r="G104" s="6">
        <f t="shared" si="10"/>
        <v>0</v>
      </c>
      <c r="H104" s="4" t="str">
        <f>IF($D104="","",VLOOKUP($D104,選択肢・高騰率!$A$2:$B$3,2))</f>
        <v/>
      </c>
      <c r="I104" s="20" t="str">
        <f t="shared" si="11"/>
        <v/>
      </c>
      <c r="J104" s="20" t="str">
        <f t="shared" si="12"/>
        <v/>
      </c>
      <c r="K104" s="21"/>
      <c r="L104" s="22"/>
      <c r="M104" s="20" t="str">
        <f t="shared" si="7"/>
        <v/>
      </c>
      <c r="N104" s="20" t="str">
        <f t="shared" si="13"/>
        <v/>
      </c>
      <c r="O104" s="20" t="str">
        <f t="shared" si="8"/>
        <v/>
      </c>
      <c r="P104" s="6" t="str">
        <f t="shared" si="9"/>
        <v/>
      </c>
    </row>
  </sheetData>
  <autoFilter ref="D3:D104" xr:uid="{00000000-0009-0000-0000-000003000000}"/>
  <mergeCells count="2">
    <mergeCell ref="A3:A4"/>
    <mergeCell ref="K3:L3"/>
  </mergeCells>
  <phoneticPr fontId="1"/>
  <pageMargins left="0.7" right="0.7" top="0.75" bottom="0.75" header="0.3" footer="0.3"/>
  <pageSetup paperSize="9" scale="68" orientation="landscape" r:id="rId1"/>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300-000000000000}">
          <x14:formula1>
            <xm:f>選択肢・高騰率!$H$2:$H$3</xm:f>
          </x14:formula1>
          <xm:sqref>C5:C104</xm:sqref>
        </x14:dataValidation>
        <x14:dataValidation type="list" allowBlank="1" showInputMessage="1" showErrorMessage="1" xr:uid="{00000000-0002-0000-0300-000001000000}">
          <x14:formula1>
            <xm:f>選択肢・高騰率!$F$2:$F$3</xm:f>
          </x14:formula1>
          <xm:sqref>K5:K104</xm:sqref>
        </x14:dataValidation>
        <x14:dataValidation type="list" allowBlank="1" showInputMessage="1" showErrorMessage="1" xr:uid="{00000000-0002-0000-0300-000002000000}">
          <x14:formula1>
            <xm:f>選択肢・高騰率!$D$2:$D$3</xm:f>
          </x14:formula1>
          <xm:sqref>F5:F104</xm:sqref>
        </x14:dataValidation>
        <x14:dataValidation type="list" allowBlank="1" showInputMessage="1" showErrorMessage="1" xr:uid="{00000000-0002-0000-0300-000003000000}">
          <x14:formula1>
            <xm:f>選択肢・高騰率!$A$2:$A$3</xm:f>
          </x14:formula1>
          <xm:sqref>D5:D104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filterMode="1"/>
  <dimension ref="A1:K114"/>
  <sheetViews>
    <sheetView showGridLines="0" zoomScaleNormal="100" zoomScaleSheetLayoutView="108" workbookViewId="0">
      <selection activeCell="L16" sqref="L16"/>
    </sheetView>
  </sheetViews>
  <sheetFormatPr defaultColWidth="7.75" defaultRowHeight="12" x14ac:dyDescent="0.35"/>
  <cols>
    <col min="1" max="1" width="5.25" style="45" customWidth="1"/>
    <col min="2" max="2" width="13.625" style="25" customWidth="1"/>
    <col min="3" max="3" width="9.875" style="25" customWidth="1"/>
    <col min="4" max="4" width="16.375" style="26" customWidth="1"/>
    <col min="5" max="5" width="16.375" style="27" customWidth="1"/>
    <col min="6" max="7" width="16.375" style="28" customWidth="1"/>
    <col min="8" max="8" width="16.375" style="29" customWidth="1"/>
    <col min="9" max="16384" width="7.75" style="29"/>
  </cols>
  <sheetData>
    <row r="1" spans="1:11" ht="30" customHeight="1" x14ac:dyDescent="0.35">
      <c r="A1" s="24" t="s">
        <v>59</v>
      </c>
      <c r="K1" s="29" t="s">
        <v>91</v>
      </c>
    </row>
    <row r="2" spans="1:11" ht="30" customHeight="1" x14ac:dyDescent="0.35">
      <c r="A2" s="24"/>
      <c r="K2" s="29" t="s">
        <v>19</v>
      </c>
    </row>
    <row r="3" spans="1:11" ht="30" customHeight="1" x14ac:dyDescent="0.35">
      <c r="A3" s="30" t="s">
        <v>60</v>
      </c>
      <c r="D3" s="31"/>
      <c r="E3" s="32"/>
      <c r="F3" s="33"/>
      <c r="G3" s="33"/>
      <c r="K3" s="29" t="s">
        <v>19</v>
      </c>
    </row>
    <row r="4" spans="1:11" ht="20.45" customHeight="1" thickBot="1" x14ac:dyDescent="0.4">
      <c r="A4" s="90" t="s">
        <v>61</v>
      </c>
      <c r="B4" s="93" t="s">
        <v>62</v>
      </c>
      <c r="C4" s="94"/>
      <c r="D4" s="95" t="s">
        <v>63</v>
      </c>
      <c r="E4" s="96"/>
      <c r="F4" s="96"/>
      <c r="G4" s="96"/>
      <c r="H4" s="97"/>
      <c r="K4" s="29" t="s">
        <v>19</v>
      </c>
    </row>
    <row r="5" spans="1:11" ht="53.25" customHeight="1" thickBot="1" x14ac:dyDescent="0.4">
      <c r="A5" s="91"/>
      <c r="B5" s="98" t="s">
        <v>64</v>
      </c>
      <c r="C5" s="98" t="s">
        <v>65</v>
      </c>
      <c r="D5" s="100" t="s">
        <v>66</v>
      </c>
      <c r="E5" s="101"/>
      <c r="F5" s="100" t="s">
        <v>67</v>
      </c>
      <c r="G5" s="102"/>
      <c r="H5" s="103" t="s">
        <v>68</v>
      </c>
      <c r="K5" s="29" t="s">
        <v>19</v>
      </c>
    </row>
    <row r="6" spans="1:11" ht="42" customHeight="1" thickBot="1" x14ac:dyDescent="0.4">
      <c r="A6" s="92"/>
      <c r="B6" s="99"/>
      <c r="C6" s="99"/>
      <c r="D6" s="34" t="s">
        <v>69</v>
      </c>
      <c r="E6" s="35" t="s">
        <v>70</v>
      </c>
      <c r="F6" s="34" t="s">
        <v>69</v>
      </c>
      <c r="G6" s="35" t="s">
        <v>70</v>
      </c>
      <c r="H6" s="104"/>
      <c r="K6" s="29" t="s">
        <v>19</v>
      </c>
    </row>
    <row r="7" spans="1:11" ht="41.1" customHeight="1" thickTop="1" x14ac:dyDescent="0.35">
      <c r="A7" s="46">
        <v>1</v>
      </c>
      <c r="B7" s="36" t="s">
        <v>86</v>
      </c>
      <c r="C7" s="85"/>
      <c r="D7" s="50">
        <f t="array" ref="D7">IFERROR(IF($B7="","",INDEX('算出ツール(記入例)'!$G$5:$G$999,MATCH($B7&amp;'算出ツール(記入例)'!$F$1,'算出ツール(記入例)'!$B$5:$B$999&amp;'算出ツール(記入例)'!$D$5:$D$999,0))),"")</f>
        <v>5000</v>
      </c>
      <c r="E7" s="49">
        <f t="array" ref="E7">IFERROR(IF($B7="","",INDEX('算出ツール(記入例)'!$P$5:$P$999,MATCH($B7&amp;'算出ツール(記入例)'!$F$1,'算出ツール(記入例)'!$B$5:$B$999&amp;'算出ツール(記入例)'!$D$5:$D$999,0))),"")</f>
        <v>632</v>
      </c>
      <c r="F7" s="50">
        <f t="array" ref="F7">IFERROR(IF($B7="","",INDEX('算出ツール(記入例)'!$G$5:$G$999,MATCH($B7&amp;'算出ツール(記入例)'!$H$1,'算出ツール(記入例)'!$B$5:$B$999&amp;'算出ツール(記入例)'!$D$5:$D$999,0))),"")</f>
        <v>10000</v>
      </c>
      <c r="G7" s="49" t="str">
        <f t="array" ref="G7">IFERROR(IF($B7="","",INDEX('算出ツール(記入例)'!$P$5:$P$999,MATCH($B7&amp;'算出ツール(記入例)'!$H$1,'算出ツール(記入例)'!$B$5:$B$999&amp;'算出ツール(記入例)'!$D$5:$D$999,0))),"")</f>
        <v/>
      </c>
      <c r="H7" s="49">
        <f>IF(B7="","",SUM(E7,G7))</f>
        <v>632</v>
      </c>
      <c r="K7" s="29" t="str">
        <f>IF($B7="","","○")</f>
        <v>○</v>
      </c>
    </row>
    <row r="8" spans="1:11" ht="41.1" customHeight="1" x14ac:dyDescent="0.35">
      <c r="A8" s="46">
        <v>2</v>
      </c>
      <c r="B8" s="36" t="s">
        <v>87</v>
      </c>
      <c r="C8" s="85"/>
      <c r="D8" s="51">
        <f t="array" ref="D8">IFERROR(IF($B8="","",INDEX('算出ツール(記入例)'!$G$5:$G$999,MATCH($B8&amp;'算出ツール(記入例)'!$F$1,'算出ツール(記入例)'!$B$5:$B$999&amp;'算出ツール(記入例)'!$D$5:$D$999,0))),"")</f>
        <v>100000</v>
      </c>
      <c r="E8" s="52">
        <f t="array" ref="E8">IFERROR(IF($B8="","",INDEX('算出ツール(記入例)'!$P$5:$P$999,MATCH($B8&amp;'算出ツール(記入例)'!$F$1,'算出ツール(記入例)'!$B$5:$B$999&amp;'算出ツール(記入例)'!$D$5:$D$999,0))),"")</f>
        <v>10635</v>
      </c>
      <c r="F8" s="51" t="str">
        <f t="array" ref="F8">IFERROR(IF($B8="","",INDEX('算出ツール(記入例)'!$G$5:$G$999,MATCH($B8&amp;'算出ツール(記入例)'!$H$1,'算出ツール(記入例)'!$B$5:$B$999&amp;'算出ツール(記入例)'!$D$5:$D$999,0))),"")</f>
        <v/>
      </c>
      <c r="G8" s="52" t="str">
        <f t="array" ref="G8">IFERROR(IF($B8="","",INDEX('算出ツール(記入例)'!$P$5:$P$999,MATCH($B8&amp;'算出ツール(記入例)'!$H$1,'算出ツール(記入例)'!$B$5:$B$999&amp;'算出ツール(記入例)'!$D$5:$D$999,0))),"")</f>
        <v/>
      </c>
      <c r="H8" s="52">
        <f t="shared" ref="H8:H71" si="0">IF(B8="","",SUM(E8,G8))</f>
        <v>10635</v>
      </c>
      <c r="K8" s="29" t="str">
        <f t="shared" ref="K8:K71" si="1">IF($B8="","","○")</f>
        <v>○</v>
      </c>
    </row>
    <row r="9" spans="1:11" ht="41.1" customHeight="1" x14ac:dyDescent="0.35">
      <c r="A9" s="46">
        <v>3</v>
      </c>
      <c r="B9" s="36" t="s">
        <v>88</v>
      </c>
      <c r="C9" s="85"/>
      <c r="D9" s="51">
        <f t="array" ref="D9">IFERROR(IF($B9="","",INDEX('算出ツール(記入例)'!$G$5:$G$999,MATCH($B9&amp;'算出ツール(記入例)'!$F$1,'算出ツール(記入例)'!$B$5:$B$999&amp;'算出ツール(記入例)'!$D$5:$D$999,0))),"")</f>
        <v>200000</v>
      </c>
      <c r="E9" s="52">
        <f t="array" ref="E9">IFERROR(IF($B9="","",INDEX('算出ツール(記入例)'!$P$5:$P$999,MATCH($B9&amp;'算出ツール(記入例)'!$F$1,'算出ツール(記入例)'!$B$5:$B$999&amp;'算出ツール(記入例)'!$D$5:$D$999,0))),"")</f>
        <v>28888</v>
      </c>
      <c r="F9" s="51">
        <f t="array" ref="F9">IFERROR(IF($B9="","",INDEX('算出ツール(記入例)'!$G$5:$G$999,MATCH($B9&amp;'算出ツール(記入例)'!$H$1,'算出ツール(記入例)'!$B$5:$B$999&amp;'算出ツール(記入例)'!$D$5:$D$999,0))),"")</f>
        <v>500000</v>
      </c>
      <c r="G9" s="52" t="str">
        <f t="array" ref="G9">IFERROR(IF($B9="","",INDEX('算出ツール(記入例)'!$P$5:$P$999,MATCH($B9&amp;'算出ツール(記入例)'!$H$1,'算出ツール(記入例)'!$B$5:$B$999&amp;'算出ツール(記入例)'!$D$5:$D$999,0))),"")</f>
        <v/>
      </c>
      <c r="H9" s="52">
        <f t="shared" si="0"/>
        <v>28888</v>
      </c>
      <c r="K9" s="29" t="str">
        <f t="shared" si="1"/>
        <v>○</v>
      </c>
    </row>
    <row r="10" spans="1:11" ht="41.1" customHeight="1" x14ac:dyDescent="0.35">
      <c r="A10" s="46">
        <v>4</v>
      </c>
      <c r="B10" s="36" t="s">
        <v>89</v>
      </c>
      <c r="C10" s="85"/>
      <c r="D10" s="51">
        <f t="array" ref="D10">IFERROR(IF($B10="","",INDEX('算出ツール(記入例)'!$G$5:$G$999,MATCH($B10&amp;'算出ツール(記入例)'!$F$1,'算出ツール(記入例)'!$B$5:$B$999&amp;'算出ツール(記入例)'!$D$5:$D$999,0))),"")</f>
        <v>800000</v>
      </c>
      <c r="E10" s="52">
        <f t="array" ref="E10">IFERROR(IF($B10="","",INDEX('算出ツール(記入例)'!$P$5:$P$999,MATCH($B10&amp;'算出ツール(記入例)'!$F$1,'算出ツール(記入例)'!$B$5:$B$999&amp;'算出ツール(記入例)'!$D$5:$D$999,0))),"")</f>
        <v>115555</v>
      </c>
      <c r="F10" s="51" t="str">
        <f t="array" ref="F10">IFERROR(IF($B10="","",INDEX('算出ツール(記入例)'!$G$5:$G$999,MATCH($B10&amp;'算出ツール(記入例)'!$H$1,'算出ツール(記入例)'!$B$5:$B$999&amp;'算出ツール(記入例)'!$D$5:$D$999,0))),"")</f>
        <v/>
      </c>
      <c r="G10" s="52" t="str">
        <f t="array" ref="G10">IFERROR(IF($B10="","",INDEX('算出ツール(記入例)'!$P$5:$P$999,MATCH($B10&amp;'算出ツール(記入例)'!$H$1,'算出ツール(記入例)'!$B$5:$B$999&amp;'算出ツール(記入例)'!$D$5:$D$999,0))),"")</f>
        <v/>
      </c>
      <c r="H10" s="52">
        <f t="shared" si="0"/>
        <v>115555</v>
      </c>
      <c r="K10" s="29" t="str">
        <f t="shared" si="1"/>
        <v>○</v>
      </c>
    </row>
    <row r="11" spans="1:11" ht="41.1" customHeight="1" x14ac:dyDescent="0.35">
      <c r="A11" s="46">
        <v>5</v>
      </c>
      <c r="B11" s="36" t="s">
        <v>90</v>
      </c>
      <c r="C11" s="85"/>
      <c r="D11" s="51">
        <f t="array" ref="D11">IFERROR(IF($B11="","",INDEX('算出ツール(記入例)'!$G$5:$G$999,MATCH($B11&amp;'算出ツール(記入例)'!$F$1,'算出ツール(記入例)'!$B$5:$B$999&amp;'算出ツール(記入例)'!$D$5:$D$999,0))),"")</f>
        <v>1500000</v>
      </c>
      <c r="E11" s="52">
        <f t="array" ref="E11">IFERROR(IF($B11="","",INDEX('算出ツール(記入例)'!$P$5:$P$999,MATCH($B11&amp;'算出ツール(記入例)'!$F$1,'算出ツール(記入例)'!$B$5:$B$999&amp;'算出ツール(記入例)'!$D$5:$D$999,0))),"")</f>
        <v>216666</v>
      </c>
      <c r="F11" s="51">
        <f t="array" ref="F11">IFERROR(IF($B11="","",INDEX('算出ツール(記入例)'!$G$5:$G$999,MATCH($B11&amp;'算出ツール(記入例)'!$H$1,'算出ツール(記入例)'!$B$5:$B$999&amp;'算出ツール(記入例)'!$D$5:$D$999,0))),"")</f>
        <v>500000</v>
      </c>
      <c r="G11" s="52" t="str">
        <f t="array" ref="G11">IFERROR(IF($B11="","",INDEX('算出ツール(記入例)'!$P$5:$P$999,MATCH($B11&amp;'算出ツール(記入例)'!$H$1,'算出ツール(記入例)'!$B$5:$B$999&amp;'算出ツール(記入例)'!$D$5:$D$999,0))),"")</f>
        <v/>
      </c>
      <c r="H11" s="52">
        <f t="shared" si="0"/>
        <v>216666</v>
      </c>
      <c r="K11" s="29" t="str">
        <f t="shared" si="1"/>
        <v>○</v>
      </c>
    </row>
    <row r="12" spans="1:11" ht="41.1" hidden="1" customHeight="1" x14ac:dyDescent="0.35">
      <c r="A12" s="46">
        <v>6</v>
      </c>
      <c r="B12" s="36"/>
      <c r="C12" s="36"/>
      <c r="D12" s="51" t="str">
        <f t="array" ref="D12">IFERROR(IF($B12="","",INDEX('算出ツール(記入例)'!$G$5:$G$999,MATCH($B12&amp;'算出ツール(記入例)'!$F$1,'算出ツール(記入例)'!$B$5:$B$999&amp;'算出ツール(記入例)'!$D$5:$D$999,0))),"")</f>
        <v/>
      </c>
      <c r="E12" s="52" t="str">
        <f t="array" ref="E12">IFERROR(IF($B12="","",INDEX('算出ツール(記入例)'!$P$5:$P$999,MATCH($B12&amp;'算出ツール(記入例)'!$F$1,'算出ツール(記入例)'!$B$5:$B$999&amp;'算出ツール(記入例)'!$D$5:$D$999,0))),"")</f>
        <v/>
      </c>
      <c r="F12" s="51" t="str">
        <f t="array" ref="F12">IFERROR(IF($B12="","",INDEX('算出ツール(記入例)'!$G$5:$G$999,MATCH($B12&amp;'算出ツール(記入例)'!$H$1,'算出ツール(記入例)'!$B$5:$B$999&amp;'算出ツール(記入例)'!$D$5:$D$999,0))),"")</f>
        <v/>
      </c>
      <c r="G12" s="52" t="str">
        <f t="array" ref="G12">IFERROR(IF($B12="","",INDEX('算出ツール(記入例)'!$P$5:$P$999,MATCH($B12&amp;'算出ツール(記入例)'!$H$1,'算出ツール(記入例)'!$B$5:$B$999&amp;'算出ツール(記入例)'!$D$5:$D$999,0))),"")</f>
        <v/>
      </c>
      <c r="H12" s="52" t="str">
        <f t="shared" si="0"/>
        <v/>
      </c>
      <c r="K12" s="29" t="str">
        <f t="shared" si="1"/>
        <v/>
      </c>
    </row>
    <row r="13" spans="1:11" ht="41.1" hidden="1" customHeight="1" x14ac:dyDescent="0.35">
      <c r="A13" s="46">
        <v>7</v>
      </c>
      <c r="B13" s="36"/>
      <c r="C13" s="36"/>
      <c r="D13" s="51" t="str">
        <f t="array" ref="D13">IFERROR(IF($B13="","",INDEX('算出ツール(記入例)'!$G$5:$G$999,MATCH($B13&amp;'算出ツール(記入例)'!$F$1,'算出ツール(記入例)'!$B$5:$B$999&amp;'算出ツール(記入例)'!$D$5:$D$999,0))),"")</f>
        <v/>
      </c>
      <c r="E13" s="52" t="str">
        <f t="array" ref="E13">IFERROR(IF($B13="","",INDEX('算出ツール(記入例)'!$P$5:$P$999,MATCH($B13&amp;'算出ツール(記入例)'!$F$1,'算出ツール(記入例)'!$B$5:$B$999&amp;'算出ツール(記入例)'!$D$5:$D$999,0))),"")</f>
        <v/>
      </c>
      <c r="F13" s="51" t="str">
        <f t="array" ref="F13">IFERROR(IF($B13="","",INDEX('算出ツール(記入例)'!$G$5:$G$999,MATCH($B13&amp;'算出ツール(記入例)'!$H$1,'算出ツール(記入例)'!$B$5:$B$999&amp;'算出ツール(記入例)'!$D$5:$D$999,0))),"")</f>
        <v/>
      </c>
      <c r="G13" s="52" t="str">
        <f t="array" ref="G13">IFERROR(IF($B13="","",INDEX('算出ツール(記入例)'!$P$5:$P$999,MATCH($B13&amp;'算出ツール(記入例)'!$H$1,'算出ツール(記入例)'!$B$5:$B$999&amp;'算出ツール(記入例)'!$D$5:$D$999,0))),"")</f>
        <v/>
      </c>
      <c r="H13" s="52" t="str">
        <f t="shared" si="0"/>
        <v/>
      </c>
      <c r="K13" s="29" t="str">
        <f t="shared" si="1"/>
        <v/>
      </c>
    </row>
    <row r="14" spans="1:11" ht="41.1" hidden="1" customHeight="1" x14ac:dyDescent="0.35">
      <c r="A14" s="46">
        <v>8</v>
      </c>
      <c r="B14" s="36"/>
      <c r="C14" s="36"/>
      <c r="D14" s="51" t="str">
        <f t="array" ref="D14">IFERROR(IF($B14="","",INDEX('算出ツール(記入例)'!$G$5:$G$999,MATCH($B14&amp;'算出ツール(記入例)'!$F$1,'算出ツール(記入例)'!$B$5:$B$999&amp;'算出ツール(記入例)'!$D$5:$D$999,0))),"")</f>
        <v/>
      </c>
      <c r="E14" s="52" t="str">
        <f t="array" ref="E14">IFERROR(IF($B14="","",INDEX('算出ツール(記入例)'!$P$5:$P$999,MATCH($B14&amp;'算出ツール(記入例)'!$F$1,'算出ツール(記入例)'!$B$5:$B$999&amp;'算出ツール(記入例)'!$D$5:$D$999,0))),"")</f>
        <v/>
      </c>
      <c r="F14" s="51" t="str">
        <f t="array" ref="F14">IFERROR(IF($B14="","",INDEX('算出ツール(記入例)'!$G$5:$G$999,MATCH($B14&amp;'算出ツール(記入例)'!$H$1,'算出ツール(記入例)'!$B$5:$B$999&amp;'算出ツール(記入例)'!$D$5:$D$999,0))),"")</f>
        <v/>
      </c>
      <c r="G14" s="52" t="str">
        <f t="array" ref="G14">IFERROR(IF($B14="","",INDEX('算出ツール(記入例)'!$P$5:$P$999,MATCH($B14&amp;'算出ツール(記入例)'!$H$1,'算出ツール(記入例)'!$B$5:$B$999&amp;'算出ツール(記入例)'!$D$5:$D$999,0))),"")</f>
        <v/>
      </c>
      <c r="H14" s="52" t="str">
        <f t="shared" si="0"/>
        <v/>
      </c>
      <c r="K14" s="29" t="str">
        <f t="shared" si="1"/>
        <v/>
      </c>
    </row>
    <row r="15" spans="1:11" ht="41.1" hidden="1" customHeight="1" x14ac:dyDescent="0.35">
      <c r="A15" s="46">
        <v>9</v>
      </c>
      <c r="B15" s="36"/>
      <c r="C15" s="36"/>
      <c r="D15" s="51" t="str">
        <f t="array" ref="D15">IFERROR(IF($B15="","",INDEX('算出ツール(記入例)'!$G$5:$G$999,MATCH($B15&amp;'算出ツール(記入例)'!$F$1,'算出ツール(記入例)'!$B$5:$B$999&amp;'算出ツール(記入例)'!$D$5:$D$999,0))),"")</f>
        <v/>
      </c>
      <c r="E15" s="52" t="str">
        <f t="array" ref="E15">IFERROR(IF($B15="","",INDEX('算出ツール(記入例)'!$P$5:$P$999,MATCH($B15&amp;'算出ツール(記入例)'!$F$1,'算出ツール(記入例)'!$B$5:$B$999&amp;'算出ツール(記入例)'!$D$5:$D$999,0))),"")</f>
        <v/>
      </c>
      <c r="F15" s="51" t="str">
        <f t="array" ref="F15">IFERROR(IF($B15="","",INDEX('算出ツール(記入例)'!$G$5:$G$999,MATCH($B15&amp;'算出ツール(記入例)'!$H$1,'算出ツール(記入例)'!$B$5:$B$999&amp;'算出ツール(記入例)'!$D$5:$D$999,0))),"")</f>
        <v/>
      </c>
      <c r="G15" s="52" t="str">
        <f t="array" ref="G15">IFERROR(IF($B15="","",INDEX('算出ツール(記入例)'!$P$5:$P$999,MATCH($B15&amp;'算出ツール(記入例)'!$H$1,'算出ツール(記入例)'!$B$5:$B$999&amp;'算出ツール(記入例)'!$D$5:$D$999,0))),"")</f>
        <v/>
      </c>
      <c r="H15" s="52" t="str">
        <f t="shared" si="0"/>
        <v/>
      </c>
      <c r="K15" s="29" t="str">
        <f t="shared" si="1"/>
        <v/>
      </c>
    </row>
    <row r="16" spans="1:11" ht="41.1" hidden="1" customHeight="1" x14ac:dyDescent="0.35">
      <c r="A16" s="46">
        <v>10</v>
      </c>
      <c r="B16" s="36"/>
      <c r="C16" s="36"/>
      <c r="D16" s="51" t="str">
        <f t="array" ref="D16">IFERROR(IF($B16="","",INDEX('算出ツール(記入例)'!$G$5:$G$999,MATCH($B16&amp;'算出ツール(記入例)'!$F$1,'算出ツール(記入例)'!$B$5:$B$999&amp;'算出ツール(記入例)'!$D$5:$D$999,0))),"")</f>
        <v/>
      </c>
      <c r="E16" s="52" t="str">
        <f t="array" ref="E16">IFERROR(IF($B16="","",INDEX('算出ツール(記入例)'!$P$5:$P$999,MATCH($B16&amp;'算出ツール(記入例)'!$F$1,'算出ツール(記入例)'!$B$5:$B$999&amp;'算出ツール(記入例)'!$D$5:$D$999,0))),"")</f>
        <v/>
      </c>
      <c r="F16" s="51" t="str">
        <f t="array" ref="F16">IFERROR(IF($B16="","",INDEX('算出ツール(記入例)'!$G$5:$G$999,MATCH($B16&amp;'算出ツール(記入例)'!$H$1,'算出ツール(記入例)'!$B$5:$B$999&amp;'算出ツール(記入例)'!$D$5:$D$999,0))),"")</f>
        <v/>
      </c>
      <c r="G16" s="52" t="str">
        <f t="array" ref="G16">IFERROR(IF($B16="","",INDEX('算出ツール(記入例)'!$P$5:$P$999,MATCH($B16&amp;'算出ツール(記入例)'!$H$1,'算出ツール(記入例)'!$B$5:$B$999&amp;'算出ツール(記入例)'!$D$5:$D$999,0))),"")</f>
        <v/>
      </c>
      <c r="H16" s="52" t="str">
        <f t="shared" si="0"/>
        <v/>
      </c>
      <c r="K16" s="29" t="str">
        <f t="shared" si="1"/>
        <v/>
      </c>
    </row>
    <row r="17" spans="1:11" ht="41.1" hidden="1" customHeight="1" x14ac:dyDescent="0.35">
      <c r="A17" s="46">
        <v>11</v>
      </c>
      <c r="B17" s="36"/>
      <c r="C17" s="36"/>
      <c r="D17" s="51" t="str">
        <f t="array" ref="D17">IFERROR(IF($B17="","",INDEX('算出ツール(記入例)'!$G$5:$G$999,MATCH($B17&amp;'算出ツール(記入例)'!$F$1,'算出ツール(記入例)'!$B$5:$B$999&amp;'算出ツール(記入例)'!$D$5:$D$999,0))),"")</f>
        <v/>
      </c>
      <c r="E17" s="52" t="str">
        <f t="array" ref="E17">IFERROR(IF($B17="","",INDEX('算出ツール(記入例)'!$P$5:$P$999,MATCH($B17&amp;'算出ツール(記入例)'!$F$1,'算出ツール(記入例)'!$B$5:$B$999&amp;'算出ツール(記入例)'!$D$5:$D$999,0))),"")</f>
        <v/>
      </c>
      <c r="F17" s="51" t="str">
        <f t="array" ref="F17">IFERROR(IF($B17="","",INDEX('算出ツール(記入例)'!$G$5:$G$999,MATCH($B17&amp;'算出ツール(記入例)'!$H$1,'算出ツール(記入例)'!$B$5:$B$999&amp;'算出ツール(記入例)'!$D$5:$D$999,0))),"")</f>
        <v/>
      </c>
      <c r="G17" s="52" t="str">
        <f t="array" ref="G17">IFERROR(IF($B17="","",INDEX('算出ツール(記入例)'!$P$5:$P$999,MATCH($B17&amp;'算出ツール(記入例)'!$H$1,'算出ツール(記入例)'!$B$5:$B$999&amp;'算出ツール(記入例)'!$D$5:$D$999,0))),"")</f>
        <v/>
      </c>
      <c r="H17" s="52" t="str">
        <f t="shared" si="0"/>
        <v/>
      </c>
      <c r="K17" s="29" t="str">
        <f t="shared" si="1"/>
        <v/>
      </c>
    </row>
    <row r="18" spans="1:11" ht="41.1" hidden="1" customHeight="1" x14ac:dyDescent="0.35">
      <c r="A18" s="46">
        <v>12</v>
      </c>
      <c r="B18" s="36"/>
      <c r="C18" s="36"/>
      <c r="D18" s="51" t="str">
        <f t="array" ref="D18">IFERROR(IF($B18="","",INDEX('算出ツール(記入例)'!$G$5:$G$999,MATCH($B18&amp;'算出ツール(記入例)'!$F$1,'算出ツール(記入例)'!$B$5:$B$999&amp;'算出ツール(記入例)'!$D$5:$D$999,0))),"")</f>
        <v/>
      </c>
      <c r="E18" s="52" t="str">
        <f t="array" ref="E18">IFERROR(IF($B18="","",INDEX('算出ツール(記入例)'!$P$5:$P$999,MATCH($B18&amp;'算出ツール(記入例)'!$F$1,'算出ツール(記入例)'!$B$5:$B$999&amp;'算出ツール(記入例)'!$D$5:$D$999,0))),"")</f>
        <v/>
      </c>
      <c r="F18" s="51" t="str">
        <f t="array" ref="F18">IFERROR(IF($B18="","",INDEX('算出ツール(記入例)'!$G$5:$G$999,MATCH($B18&amp;'算出ツール(記入例)'!$H$1,'算出ツール(記入例)'!$B$5:$B$999&amp;'算出ツール(記入例)'!$D$5:$D$999,0))),"")</f>
        <v/>
      </c>
      <c r="G18" s="52" t="str">
        <f t="array" ref="G18">IFERROR(IF($B18="","",INDEX('算出ツール(記入例)'!$P$5:$P$999,MATCH($B18&amp;'算出ツール(記入例)'!$H$1,'算出ツール(記入例)'!$B$5:$B$999&amp;'算出ツール(記入例)'!$D$5:$D$999,0))),"")</f>
        <v/>
      </c>
      <c r="H18" s="52" t="str">
        <f t="shared" si="0"/>
        <v/>
      </c>
      <c r="K18" s="29" t="str">
        <f t="shared" si="1"/>
        <v/>
      </c>
    </row>
    <row r="19" spans="1:11" ht="41.1" hidden="1" customHeight="1" x14ac:dyDescent="0.35">
      <c r="A19" s="46">
        <v>13</v>
      </c>
      <c r="B19" s="36"/>
      <c r="C19" s="36"/>
      <c r="D19" s="51" t="str">
        <f t="array" ref="D19">IFERROR(IF($B19="","",INDEX('算出ツール(記入例)'!$G$5:$G$999,MATCH($B19&amp;'算出ツール(記入例)'!$F$1,'算出ツール(記入例)'!$B$5:$B$999&amp;'算出ツール(記入例)'!$D$5:$D$999,0))),"")</f>
        <v/>
      </c>
      <c r="E19" s="52" t="str">
        <f t="array" ref="E19">IFERROR(IF($B19="","",INDEX('算出ツール(記入例)'!$P$5:$P$999,MATCH($B19&amp;'算出ツール(記入例)'!$F$1,'算出ツール(記入例)'!$B$5:$B$999&amp;'算出ツール(記入例)'!$D$5:$D$999,0))),"")</f>
        <v/>
      </c>
      <c r="F19" s="51" t="str">
        <f t="array" ref="F19">IFERROR(IF($B19="","",INDEX('算出ツール(記入例)'!$G$5:$G$999,MATCH($B19&amp;'算出ツール(記入例)'!$H$1,'算出ツール(記入例)'!$B$5:$B$999&amp;'算出ツール(記入例)'!$D$5:$D$999,0))),"")</f>
        <v/>
      </c>
      <c r="G19" s="52" t="str">
        <f t="array" ref="G19">IFERROR(IF($B19="","",INDEX('算出ツール(記入例)'!$P$5:$P$999,MATCH($B19&amp;'算出ツール(記入例)'!$H$1,'算出ツール(記入例)'!$B$5:$B$999&amp;'算出ツール(記入例)'!$D$5:$D$999,0))),"")</f>
        <v/>
      </c>
      <c r="H19" s="52" t="str">
        <f t="shared" si="0"/>
        <v/>
      </c>
      <c r="K19" s="29" t="str">
        <f t="shared" si="1"/>
        <v/>
      </c>
    </row>
    <row r="20" spans="1:11" ht="41.1" hidden="1" customHeight="1" x14ac:dyDescent="0.35">
      <c r="A20" s="46">
        <v>14</v>
      </c>
      <c r="B20" s="36"/>
      <c r="C20" s="36"/>
      <c r="D20" s="51" t="str">
        <f t="array" ref="D20">IFERROR(IF($B20="","",INDEX('算出ツール(記入例)'!$G$5:$G$999,MATCH($B20&amp;'算出ツール(記入例)'!$F$1,'算出ツール(記入例)'!$B$5:$B$999&amp;'算出ツール(記入例)'!$D$5:$D$999,0))),"")</f>
        <v/>
      </c>
      <c r="E20" s="52" t="str">
        <f t="array" ref="E20">IFERROR(IF($B20="","",INDEX('算出ツール(記入例)'!$P$5:$P$999,MATCH($B20&amp;'算出ツール(記入例)'!$F$1,'算出ツール(記入例)'!$B$5:$B$999&amp;'算出ツール(記入例)'!$D$5:$D$999,0))),"")</f>
        <v/>
      </c>
      <c r="F20" s="51" t="str">
        <f t="array" ref="F20">IFERROR(IF($B20="","",INDEX('算出ツール(記入例)'!$G$5:$G$999,MATCH($B20&amp;'算出ツール(記入例)'!$H$1,'算出ツール(記入例)'!$B$5:$B$999&amp;'算出ツール(記入例)'!$D$5:$D$999,0))),"")</f>
        <v/>
      </c>
      <c r="G20" s="52" t="str">
        <f t="array" ref="G20">IFERROR(IF($B20="","",INDEX('算出ツール(記入例)'!$P$5:$P$999,MATCH($B20&amp;'算出ツール(記入例)'!$H$1,'算出ツール(記入例)'!$B$5:$B$999&amp;'算出ツール(記入例)'!$D$5:$D$999,0))),"")</f>
        <v/>
      </c>
      <c r="H20" s="52" t="str">
        <f t="shared" si="0"/>
        <v/>
      </c>
      <c r="K20" s="29" t="str">
        <f t="shared" si="1"/>
        <v/>
      </c>
    </row>
    <row r="21" spans="1:11" ht="41.1" hidden="1" customHeight="1" x14ac:dyDescent="0.35">
      <c r="A21" s="46">
        <v>15</v>
      </c>
      <c r="B21" s="36"/>
      <c r="C21" s="36"/>
      <c r="D21" s="51" t="str">
        <f t="array" ref="D21">IFERROR(IF($B21="","",INDEX('算出ツール(記入例)'!$G$5:$G$999,MATCH($B21&amp;'算出ツール(記入例)'!$F$1,'算出ツール(記入例)'!$B$5:$B$999&amp;'算出ツール(記入例)'!$D$5:$D$999,0))),"")</f>
        <v/>
      </c>
      <c r="E21" s="52" t="str">
        <f t="array" ref="E21">IFERROR(IF($B21="","",INDEX('算出ツール(記入例)'!$P$5:$P$999,MATCH($B21&amp;'算出ツール(記入例)'!$F$1,'算出ツール(記入例)'!$B$5:$B$999&amp;'算出ツール(記入例)'!$D$5:$D$999,0))),"")</f>
        <v/>
      </c>
      <c r="F21" s="51" t="str">
        <f t="array" ref="F21">IFERROR(IF($B21="","",INDEX('算出ツール(記入例)'!$G$5:$G$999,MATCH($B21&amp;'算出ツール(記入例)'!$H$1,'算出ツール(記入例)'!$B$5:$B$999&amp;'算出ツール(記入例)'!$D$5:$D$999,0))),"")</f>
        <v/>
      </c>
      <c r="G21" s="52" t="str">
        <f t="array" ref="G21">IFERROR(IF($B21="","",INDEX('算出ツール(記入例)'!$P$5:$P$999,MATCH($B21&amp;'算出ツール(記入例)'!$H$1,'算出ツール(記入例)'!$B$5:$B$999&amp;'算出ツール(記入例)'!$D$5:$D$999,0))),"")</f>
        <v/>
      </c>
      <c r="H21" s="52" t="str">
        <f t="shared" si="0"/>
        <v/>
      </c>
      <c r="K21" s="29" t="str">
        <f t="shared" si="1"/>
        <v/>
      </c>
    </row>
    <row r="22" spans="1:11" ht="41.1" hidden="1" customHeight="1" x14ac:dyDescent="0.35">
      <c r="A22" s="46">
        <v>16</v>
      </c>
      <c r="B22" s="36"/>
      <c r="C22" s="36"/>
      <c r="D22" s="51" t="str">
        <f t="array" ref="D22">IFERROR(IF($B22="","",INDEX('算出ツール(記入例)'!$G$5:$G$999,MATCH($B22&amp;'算出ツール(記入例)'!$F$1,'算出ツール(記入例)'!$B$5:$B$999&amp;'算出ツール(記入例)'!$D$5:$D$999,0))),"")</f>
        <v/>
      </c>
      <c r="E22" s="52" t="str">
        <f t="array" ref="E22">IFERROR(IF($B22="","",INDEX('算出ツール(記入例)'!$P$5:$P$999,MATCH($B22&amp;'算出ツール(記入例)'!$F$1,'算出ツール(記入例)'!$B$5:$B$999&amp;'算出ツール(記入例)'!$D$5:$D$999,0))),"")</f>
        <v/>
      </c>
      <c r="F22" s="51" t="str">
        <f t="array" ref="F22">IFERROR(IF($B22="","",INDEX('算出ツール(記入例)'!$G$5:$G$999,MATCH($B22&amp;'算出ツール(記入例)'!$H$1,'算出ツール(記入例)'!$B$5:$B$999&amp;'算出ツール(記入例)'!$D$5:$D$999,0))),"")</f>
        <v/>
      </c>
      <c r="G22" s="52" t="str">
        <f t="array" ref="G22">IFERROR(IF($B22="","",INDEX('算出ツール(記入例)'!$P$5:$P$999,MATCH($B22&amp;'算出ツール(記入例)'!$H$1,'算出ツール(記入例)'!$B$5:$B$999&amp;'算出ツール(記入例)'!$D$5:$D$999,0))),"")</f>
        <v/>
      </c>
      <c r="H22" s="52" t="str">
        <f t="shared" si="0"/>
        <v/>
      </c>
      <c r="K22" s="29" t="str">
        <f t="shared" si="1"/>
        <v/>
      </c>
    </row>
    <row r="23" spans="1:11" ht="41.1" hidden="1" customHeight="1" x14ac:dyDescent="0.35">
      <c r="A23" s="46">
        <v>17</v>
      </c>
      <c r="B23" s="36"/>
      <c r="C23" s="36"/>
      <c r="D23" s="51" t="str">
        <f t="array" ref="D23">IFERROR(IF($B23="","",INDEX('算出ツール(記入例)'!$G$5:$G$999,MATCH($B23&amp;'算出ツール(記入例)'!$F$1,'算出ツール(記入例)'!$B$5:$B$999&amp;'算出ツール(記入例)'!$D$5:$D$999,0))),"")</f>
        <v/>
      </c>
      <c r="E23" s="52" t="str">
        <f t="array" ref="E23">IFERROR(IF($B23="","",INDEX('算出ツール(記入例)'!$P$5:$P$999,MATCH($B23&amp;'算出ツール(記入例)'!$F$1,'算出ツール(記入例)'!$B$5:$B$999&amp;'算出ツール(記入例)'!$D$5:$D$999,0))),"")</f>
        <v/>
      </c>
      <c r="F23" s="51" t="str">
        <f t="array" ref="F23">IFERROR(IF($B23="","",INDEX('算出ツール(記入例)'!$G$5:$G$999,MATCH($B23&amp;'算出ツール(記入例)'!$H$1,'算出ツール(記入例)'!$B$5:$B$999&amp;'算出ツール(記入例)'!$D$5:$D$999,0))),"")</f>
        <v/>
      </c>
      <c r="G23" s="52" t="str">
        <f t="array" ref="G23">IFERROR(IF($B23="","",INDEX('算出ツール(記入例)'!$P$5:$P$999,MATCH($B23&amp;'算出ツール(記入例)'!$H$1,'算出ツール(記入例)'!$B$5:$B$999&amp;'算出ツール(記入例)'!$D$5:$D$999,0))),"")</f>
        <v/>
      </c>
      <c r="H23" s="52" t="str">
        <f t="shared" si="0"/>
        <v/>
      </c>
      <c r="K23" s="29" t="str">
        <f t="shared" si="1"/>
        <v/>
      </c>
    </row>
    <row r="24" spans="1:11" ht="41.1" hidden="1" customHeight="1" x14ac:dyDescent="0.35">
      <c r="A24" s="46">
        <v>18</v>
      </c>
      <c r="B24" s="36"/>
      <c r="C24" s="36"/>
      <c r="D24" s="51" t="str">
        <f t="array" ref="D24">IFERROR(IF($B24="","",INDEX('算出ツール(記入例)'!$G$5:$G$999,MATCH($B24&amp;'算出ツール(記入例)'!$F$1,'算出ツール(記入例)'!$B$5:$B$999&amp;'算出ツール(記入例)'!$D$5:$D$999,0))),"")</f>
        <v/>
      </c>
      <c r="E24" s="52" t="str">
        <f t="array" ref="E24">IFERROR(IF($B24="","",INDEX('算出ツール(記入例)'!$P$5:$P$999,MATCH($B24&amp;'算出ツール(記入例)'!$F$1,'算出ツール(記入例)'!$B$5:$B$999&amp;'算出ツール(記入例)'!$D$5:$D$999,0))),"")</f>
        <v/>
      </c>
      <c r="F24" s="51" t="str">
        <f t="array" ref="F24">IFERROR(IF($B24="","",INDEX('算出ツール(記入例)'!$G$5:$G$999,MATCH($B24&amp;'算出ツール(記入例)'!$H$1,'算出ツール(記入例)'!$B$5:$B$999&amp;'算出ツール(記入例)'!$D$5:$D$999,0))),"")</f>
        <v/>
      </c>
      <c r="G24" s="52" t="str">
        <f t="array" ref="G24">IFERROR(IF($B24="","",INDEX('算出ツール(記入例)'!$P$5:$P$999,MATCH($B24&amp;'算出ツール(記入例)'!$H$1,'算出ツール(記入例)'!$B$5:$B$999&amp;'算出ツール(記入例)'!$D$5:$D$999,0))),"")</f>
        <v/>
      </c>
      <c r="H24" s="52" t="str">
        <f t="shared" si="0"/>
        <v/>
      </c>
      <c r="K24" s="29" t="str">
        <f t="shared" si="1"/>
        <v/>
      </c>
    </row>
    <row r="25" spans="1:11" ht="41.1" hidden="1" customHeight="1" x14ac:dyDescent="0.35">
      <c r="A25" s="46">
        <v>19</v>
      </c>
      <c r="B25" s="36"/>
      <c r="C25" s="36"/>
      <c r="D25" s="51" t="str">
        <f t="array" ref="D25">IFERROR(IF($B25="","",INDEX('算出ツール(記入例)'!$G$5:$G$999,MATCH($B25&amp;'算出ツール(記入例)'!$F$1,'算出ツール(記入例)'!$B$5:$B$999&amp;'算出ツール(記入例)'!$D$5:$D$999,0))),"")</f>
        <v/>
      </c>
      <c r="E25" s="52" t="str">
        <f t="array" ref="E25">IFERROR(IF($B25="","",INDEX('算出ツール(記入例)'!$P$5:$P$999,MATCH($B25&amp;'算出ツール(記入例)'!$F$1,'算出ツール(記入例)'!$B$5:$B$999&amp;'算出ツール(記入例)'!$D$5:$D$999,0))),"")</f>
        <v/>
      </c>
      <c r="F25" s="51" t="str">
        <f t="array" ref="F25">IFERROR(IF($B25="","",INDEX('算出ツール(記入例)'!$G$5:$G$999,MATCH($B25&amp;'算出ツール(記入例)'!$H$1,'算出ツール(記入例)'!$B$5:$B$999&amp;'算出ツール(記入例)'!$D$5:$D$999,0))),"")</f>
        <v/>
      </c>
      <c r="G25" s="52" t="str">
        <f t="array" ref="G25">IFERROR(IF($B25="","",INDEX('算出ツール(記入例)'!$P$5:$P$999,MATCH($B25&amp;'算出ツール(記入例)'!$H$1,'算出ツール(記入例)'!$B$5:$B$999&amp;'算出ツール(記入例)'!$D$5:$D$999,0))),"")</f>
        <v/>
      </c>
      <c r="H25" s="52" t="str">
        <f t="shared" si="0"/>
        <v/>
      </c>
      <c r="K25" s="29" t="str">
        <f t="shared" si="1"/>
        <v/>
      </c>
    </row>
    <row r="26" spans="1:11" ht="41.1" hidden="1" customHeight="1" x14ac:dyDescent="0.35">
      <c r="A26" s="46">
        <v>20</v>
      </c>
      <c r="B26" s="36"/>
      <c r="C26" s="36"/>
      <c r="D26" s="51" t="str">
        <f t="array" ref="D26">IFERROR(IF($B26="","",INDEX('算出ツール(記入例)'!$G$5:$G$999,MATCH($B26&amp;'算出ツール(記入例)'!$F$1,'算出ツール(記入例)'!$B$5:$B$999&amp;'算出ツール(記入例)'!$D$5:$D$999,0))),"")</f>
        <v/>
      </c>
      <c r="E26" s="52" t="str">
        <f t="array" ref="E26">IFERROR(IF($B26="","",INDEX('算出ツール(記入例)'!$P$5:$P$999,MATCH($B26&amp;'算出ツール(記入例)'!$F$1,'算出ツール(記入例)'!$B$5:$B$999&amp;'算出ツール(記入例)'!$D$5:$D$999,0))),"")</f>
        <v/>
      </c>
      <c r="F26" s="51" t="str">
        <f t="array" ref="F26">IFERROR(IF($B26="","",INDEX('算出ツール(記入例)'!$G$5:$G$999,MATCH($B26&amp;'算出ツール(記入例)'!$H$1,'算出ツール(記入例)'!$B$5:$B$999&amp;'算出ツール(記入例)'!$D$5:$D$999,0))),"")</f>
        <v/>
      </c>
      <c r="G26" s="52" t="str">
        <f t="array" ref="G26">IFERROR(IF($B26="","",INDEX('算出ツール(記入例)'!$P$5:$P$999,MATCH($B26&amp;'算出ツール(記入例)'!$H$1,'算出ツール(記入例)'!$B$5:$B$999&amp;'算出ツール(記入例)'!$D$5:$D$999,0))),"")</f>
        <v/>
      </c>
      <c r="H26" s="52" t="str">
        <f t="shared" si="0"/>
        <v/>
      </c>
      <c r="K26" s="29" t="str">
        <f t="shared" si="1"/>
        <v/>
      </c>
    </row>
    <row r="27" spans="1:11" ht="41.1" hidden="1" customHeight="1" x14ac:dyDescent="0.35">
      <c r="A27" s="46">
        <v>21</v>
      </c>
      <c r="B27" s="36"/>
      <c r="C27" s="36"/>
      <c r="D27" s="51" t="str">
        <f t="array" ref="D27">IFERROR(IF($B27="","",INDEX('算出ツール(記入例)'!$G$5:$G$999,MATCH($B27&amp;'算出ツール(記入例)'!$F$1,'算出ツール(記入例)'!$B$5:$B$999&amp;'算出ツール(記入例)'!$D$5:$D$999,0))),"")</f>
        <v/>
      </c>
      <c r="E27" s="52" t="str">
        <f t="array" ref="E27">IFERROR(IF($B27="","",INDEX('算出ツール(記入例)'!$P$5:$P$999,MATCH($B27&amp;'算出ツール(記入例)'!$F$1,'算出ツール(記入例)'!$B$5:$B$999&amp;'算出ツール(記入例)'!$D$5:$D$999,0))),"")</f>
        <v/>
      </c>
      <c r="F27" s="51" t="str">
        <f t="array" ref="F27">IFERROR(IF($B27="","",INDEX('算出ツール(記入例)'!$G$5:$G$999,MATCH($B27&amp;'算出ツール(記入例)'!$H$1,'算出ツール(記入例)'!$B$5:$B$999&amp;'算出ツール(記入例)'!$D$5:$D$999,0))),"")</f>
        <v/>
      </c>
      <c r="G27" s="52" t="str">
        <f t="array" ref="G27">IFERROR(IF($B27="","",INDEX('算出ツール(記入例)'!$P$5:$P$999,MATCH($B27&amp;'算出ツール(記入例)'!$H$1,'算出ツール(記入例)'!$B$5:$B$999&amp;'算出ツール(記入例)'!$D$5:$D$999,0))),"")</f>
        <v/>
      </c>
      <c r="H27" s="52" t="str">
        <f t="shared" si="0"/>
        <v/>
      </c>
      <c r="K27" s="29" t="str">
        <f t="shared" si="1"/>
        <v/>
      </c>
    </row>
    <row r="28" spans="1:11" ht="41.1" hidden="1" customHeight="1" x14ac:dyDescent="0.35">
      <c r="A28" s="46">
        <v>22</v>
      </c>
      <c r="B28" s="36"/>
      <c r="C28" s="36"/>
      <c r="D28" s="51" t="str">
        <f t="array" ref="D28">IFERROR(IF($B28="","",INDEX('算出ツール(記入例)'!$G$5:$G$999,MATCH($B28&amp;'算出ツール(記入例)'!$F$1,'算出ツール(記入例)'!$B$5:$B$999&amp;'算出ツール(記入例)'!$D$5:$D$999,0))),"")</f>
        <v/>
      </c>
      <c r="E28" s="52" t="str">
        <f t="array" ref="E28">IFERROR(IF($B28="","",INDEX('算出ツール(記入例)'!$P$5:$P$999,MATCH($B28&amp;'算出ツール(記入例)'!$F$1,'算出ツール(記入例)'!$B$5:$B$999&amp;'算出ツール(記入例)'!$D$5:$D$999,0))),"")</f>
        <v/>
      </c>
      <c r="F28" s="51" t="str">
        <f t="array" ref="F28">IFERROR(IF($B28="","",INDEX('算出ツール(記入例)'!$G$5:$G$999,MATCH($B28&amp;'算出ツール(記入例)'!$H$1,'算出ツール(記入例)'!$B$5:$B$999&amp;'算出ツール(記入例)'!$D$5:$D$999,0))),"")</f>
        <v/>
      </c>
      <c r="G28" s="52" t="str">
        <f t="array" ref="G28">IFERROR(IF($B28="","",INDEX('算出ツール(記入例)'!$P$5:$P$999,MATCH($B28&amp;'算出ツール(記入例)'!$H$1,'算出ツール(記入例)'!$B$5:$B$999&amp;'算出ツール(記入例)'!$D$5:$D$999,0))),"")</f>
        <v/>
      </c>
      <c r="H28" s="52" t="str">
        <f t="shared" si="0"/>
        <v/>
      </c>
      <c r="K28" s="29" t="str">
        <f t="shared" si="1"/>
        <v/>
      </c>
    </row>
    <row r="29" spans="1:11" ht="41.1" hidden="1" customHeight="1" x14ac:dyDescent="0.35">
      <c r="A29" s="46">
        <v>23</v>
      </c>
      <c r="B29" s="36"/>
      <c r="C29" s="36"/>
      <c r="D29" s="51" t="str">
        <f t="array" ref="D29">IFERROR(IF($B29="","",INDEX('算出ツール(記入例)'!$G$5:$G$999,MATCH($B29&amp;'算出ツール(記入例)'!$F$1,'算出ツール(記入例)'!$B$5:$B$999&amp;'算出ツール(記入例)'!$D$5:$D$999,0))),"")</f>
        <v/>
      </c>
      <c r="E29" s="52" t="str">
        <f t="array" ref="E29">IFERROR(IF($B29="","",INDEX('算出ツール(記入例)'!$P$5:$P$999,MATCH($B29&amp;'算出ツール(記入例)'!$F$1,'算出ツール(記入例)'!$B$5:$B$999&amp;'算出ツール(記入例)'!$D$5:$D$999,0))),"")</f>
        <v/>
      </c>
      <c r="F29" s="51" t="str">
        <f t="array" ref="F29">IFERROR(IF($B29="","",INDEX('算出ツール(記入例)'!$G$5:$G$999,MATCH($B29&amp;'算出ツール(記入例)'!$H$1,'算出ツール(記入例)'!$B$5:$B$999&amp;'算出ツール(記入例)'!$D$5:$D$999,0))),"")</f>
        <v/>
      </c>
      <c r="G29" s="52" t="str">
        <f t="array" ref="G29">IFERROR(IF($B29="","",INDEX('算出ツール(記入例)'!$P$5:$P$999,MATCH($B29&amp;'算出ツール(記入例)'!$H$1,'算出ツール(記入例)'!$B$5:$B$999&amp;'算出ツール(記入例)'!$D$5:$D$999,0))),"")</f>
        <v/>
      </c>
      <c r="H29" s="52" t="str">
        <f t="shared" si="0"/>
        <v/>
      </c>
      <c r="K29" s="29" t="str">
        <f t="shared" si="1"/>
        <v/>
      </c>
    </row>
    <row r="30" spans="1:11" ht="41.1" hidden="1" customHeight="1" x14ac:dyDescent="0.35">
      <c r="A30" s="46">
        <v>24</v>
      </c>
      <c r="B30" s="36"/>
      <c r="C30" s="36"/>
      <c r="D30" s="51" t="str">
        <f t="array" ref="D30">IFERROR(IF($B30="","",INDEX('算出ツール(記入例)'!$G$5:$G$999,MATCH($B30&amp;'算出ツール(記入例)'!$F$1,'算出ツール(記入例)'!$B$5:$B$999&amp;'算出ツール(記入例)'!$D$5:$D$999,0))),"")</f>
        <v/>
      </c>
      <c r="E30" s="52" t="str">
        <f t="array" ref="E30">IFERROR(IF($B30="","",INDEX('算出ツール(記入例)'!$P$5:$P$999,MATCH($B30&amp;'算出ツール(記入例)'!$F$1,'算出ツール(記入例)'!$B$5:$B$999&amp;'算出ツール(記入例)'!$D$5:$D$999,0))),"")</f>
        <v/>
      </c>
      <c r="F30" s="51" t="str">
        <f t="array" ref="F30">IFERROR(IF($B30="","",INDEX('算出ツール(記入例)'!$G$5:$G$999,MATCH($B30&amp;'算出ツール(記入例)'!$H$1,'算出ツール(記入例)'!$B$5:$B$999&amp;'算出ツール(記入例)'!$D$5:$D$999,0))),"")</f>
        <v/>
      </c>
      <c r="G30" s="52" t="str">
        <f t="array" ref="G30">IFERROR(IF($B30="","",INDEX('算出ツール(記入例)'!$P$5:$P$999,MATCH($B30&amp;'算出ツール(記入例)'!$H$1,'算出ツール(記入例)'!$B$5:$B$999&amp;'算出ツール(記入例)'!$D$5:$D$999,0))),"")</f>
        <v/>
      </c>
      <c r="H30" s="52" t="str">
        <f t="shared" si="0"/>
        <v/>
      </c>
      <c r="K30" s="29" t="str">
        <f t="shared" si="1"/>
        <v/>
      </c>
    </row>
    <row r="31" spans="1:11" ht="41.1" hidden="1" customHeight="1" x14ac:dyDescent="0.35">
      <c r="A31" s="46">
        <v>25</v>
      </c>
      <c r="B31" s="36"/>
      <c r="C31" s="36"/>
      <c r="D31" s="51" t="str">
        <f t="array" ref="D31">IFERROR(IF($B31="","",INDEX('算出ツール(記入例)'!$G$5:$G$999,MATCH($B31&amp;'算出ツール(記入例)'!$F$1,'算出ツール(記入例)'!$B$5:$B$999&amp;'算出ツール(記入例)'!$D$5:$D$999,0))),"")</f>
        <v/>
      </c>
      <c r="E31" s="52" t="str">
        <f t="array" ref="E31">IFERROR(IF($B31="","",INDEX('算出ツール(記入例)'!$P$5:$P$999,MATCH($B31&amp;'算出ツール(記入例)'!$F$1,'算出ツール(記入例)'!$B$5:$B$999&amp;'算出ツール(記入例)'!$D$5:$D$999,0))),"")</f>
        <v/>
      </c>
      <c r="F31" s="51" t="str">
        <f t="array" ref="F31">IFERROR(IF($B31="","",INDEX('算出ツール(記入例)'!$G$5:$G$999,MATCH($B31&amp;'算出ツール(記入例)'!$H$1,'算出ツール(記入例)'!$B$5:$B$999&amp;'算出ツール(記入例)'!$D$5:$D$999,0))),"")</f>
        <v/>
      </c>
      <c r="G31" s="52" t="str">
        <f t="array" ref="G31">IFERROR(IF($B31="","",INDEX('算出ツール(記入例)'!$P$5:$P$999,MATCH($B31&amp;'算出ツール(記入例)'!$H$1,'算出ツール(記入例)'!$B$5:$B$999&amp;'算出ツール(記入例)'!$D$5:$D$999,0))),"")</f>
        <v/>
      </c>
      <c r="H31" s="52" t="str">
        <f t="shared" si="0"/>
        <v/>
      </c>
      <c r="K31" s="29" t="str">
        <f t="shared" si="1"/>
        <v/>
      </c>
    </row>
    <row r="32" spans="1:11" ht="41.1" hidden="1" customHeight="1" x14ac:dyDescent="0.35">
      <c r="A32" s="46">
        <v>26</v>
      </c>
      <c r="B32" s="36"/>
      <c r="C32" s="36"/>
      <c r="D32" s="51" t="str">
        <f t="array" ref="D32">IFERROR(IF($B32="","",INDEX('算出ツール(記入例)'!$G$5:$G$999,MATCH($B32&amp;'算出ツール(記入例)'!$F$1,'算出ツール(記入例)'!$B$5:$B$999&amp;'算出ツール(記入例)'!$D$5:$D$999,0))),"")</f>
        <v/>
      </c>
      <c r="E32" s="52" t="str">
        <f t="array" ref="E32">IFERROR(IF($B32="","",INDEX('算出ツール(記入例)'!$P$5:$P$999,MATCH($B32&amp;'算出ツール(記入例)'!$F$1,'算出ツール(記入例)'!$B$5:$B$999&amp;'算出ツール(記入例)'!$D$5:$D$999,0))),"")</f>
        <v/>
      </c>
      <c r="F32" s="51" t="str">
        <f t="array" ref="F32">IFERROR(IF($B32="","",INDEX('算出ツール(記入例)'!$G$5:$G$999,MATCH($B32&amp;'算出ツール(記入例)'!$H$1,'算出ツール(記入例)'!$B$5:$B$999&amp;'算出ツール(記入例)'!$D$5:$D$999,0))),"")</f>
        <v/>
      </c>
      <c r="G32" s="52" t="str">
        <f t="array" ref="G32">IFERROR(IF($B32="","",INDEX('算出ツール(記入例)'!$P$5:$P$999,MATCH($B32&amp;'算出ツール(記入例)'!$H$1,'算出ツール(記入例)'!$B$5:$B$999&amp;'算出ツール(記入例)'!$D$5:$D$999,0))),"")</f>
        <v/>
      </c>
      <c r="H32" s="52" t="str">
        <f t="shared" si="0"/>
        <v/>
      </c>
      <c r="K32" s="29" t="str">
        <f t="shared" si="1"/>
        <v/>
      </c>
    </row>
    <row r="33" spans="1:11" ht="41.1" hidden="1" customHeight="1" x14ac:dyDescent="0.35">
      <c r="A33" s="46">
        <v>27</v>
      </c>
      <c r="B33" s="36"/>
      <c r="C33" s="36"/>
      <c r="D33" s="51" t="str">
        <f t="array" ref="D33">IFERROR(IF($B33="","",INDEX('算出ツール(記入例)'!$G$5:$G$999,MATCH($B33&amp;'算出ツール(記入例)'!$F$1,'算出ツール(記入例)'!$B$5:$B$999&amp;'算出ツール(記入例)'!$D$5:$D$999,0))),"")</f>
        <v/>
      </c>
      <c r="E33" s="52" t="str">
        <f t="array" ref="E33">IFERROR(IF($B33="","",INDEX('算出ツール(記入例)'!$P$5:$P$999,MATCH($B33&amp;'算出ツール(記入例)'!$F$1,'算出ツール(記入例)'!$B$5:$B$999&amp;'算出ツール(記入例)'!$D$5:$D$999,0))),"")</f>
        <v/>
      </c>
      <c r="F33" s="51" t="str">
        <f t="array" ref="F33">IFERROR(IF($B33="","",INDEX('算出ツール(記入例)'!$G$5:$G$999,MATCH($B33&amp;'算出ツール(記入例)'!$H$1,'算出ツール(記入例)'!$B$5:$B$999&amp;'算出ツール(記入例)'!$D$5:$D$999,0))),"")</f>
        <v/>
      </c>
      <c r="G33" s="52" t="str">
        <f t="array" ref="G33">IFERROR(IF($B33="","",INDEX('算出ツール(記入例)'!$P$5:$P$999,MATCH($B33&amp;'算出ツール(記入例)'!$H$1,'算出ツール(記入例)'!$B$5:$B$999&amp;'算出ツール(記入例)'!$D$5:$D$999,0))),"")</f>
        <v/>
      </c>
      <c r="H33" s="52" t="str">
        <f t="shared" si="0"/>
        <v/>
      </c>
      <c r="K33" s="29" t="str">
        <f t="shared" si="1"/>
        <v/>
      </c>
    </row>
    <row r="34" spans="1:11" ht="41.1" hidden="1" customHeight="1" x14ac:dyDescent="0.35">
      <c r="A34" s="46">
        <v>28</v>
      </c>
      <c r="B34" s="36"/>
      <c r="C34" s="36"/>
      <c r="D34" s="51" t="str">
        <f t="array" ref="D34">IFERROR(IF($B34="","",INDEX('算出ツール(記入例)'!$G$5:$G$999,MATCH($B34&amp;'算出ツール(記入例)'!$F$1,'算出ツール(記入例)'!$B$5:$B$999&amp;'算出ツール(記入例)'!$D$5:$D$999,0))),"")</f>
        <v/>
      </c>
      <c r="E34" s="52" t="str">
        <f t="array" ref="E34">IFERROR(IF($B34="","",INDEX('算出ツール(記入例)'!$P$5:$P$999,MATCH($B34&amp;'算出ツール(記入例)'!$F$1,'算出ツール(記入例)'!$B$5:$B$999&amp;'算出ツール(記入例)'!$D$5:$D$999,0))),"")</f>
        <v/>
      </c>
      <c r="F34" s="51" t="str">
        <f t="array" ref="F34">IFERROR(IF($B34="","",INDEX('算出ツール(記入例)'!$G$5:$G$999,MATCH($B34&amp;'算出ツール(記入例)'!$H$1,'算出ツール(記入例)'!$B$5:$B$999&amp;'算出ツール(記入例)'!$D$5:$D$999,0))),"")</f>
        <v/>
      </c>
      <c r="G34" s="52" t="str">
        <f t="array" ref="G34">IFERROR(IF($B34="","",INDEX('算出ツール(記入例)'!$P$5:$P$999,MATCH($B34&amp;'算出ツール(記入例)'!$H$1,'算出ツール(記入例)'!$B$5:$B$999&amp;'算出ツール(記入例)'!$D$5:$D$999,0))),"")</f>
        <v/>
      </c>
      <c r="H34" s="52" t="str">
        <f t="shared" si="0"/>
        <v/>
      </c>
      <c r="K34" s="29" t="str">
        <f t="shared" si="1"/>
        <v/>
      </c>
    </row>
    <row r="35" spans="1:11" ht="41.1" hidden="1" customHeight="1" x14ac:dyDescent="0.35">
      <c r="A35" s="46">
        <v>29</v>
      </c>
      <c r="B35" s="36"/>
      <c r="C35" s="36"/>
      <c r="D35" s="51" t="str">
        <f t="array" ref="D35">IFERROR(IF($B35="","",INDEX('算出ツール(記入例)'!$G$5:$G$999,MATCH($B35&amp;'算出ツール(記入例)'!$F$1,'算出ツール(記入例)'!$B$5:$B$999&amp;'算出ツール(記入例)'!$D$5:$D$999,0))),"")</f>
        <v/>
      </c>
      <c r="E35" s="52" t="str">
        <f t="array" ref="E35">IFERROR(IF($B35="","",INDEX('算出ツール(記入例)'!$P$5:$P$999,MATCH($B35&amp;'算出ツール(記入例)'!$F$1,'算出ツール(記入例)'!$B$5:$B$999&amp;'算出ツール(記入例)'!$D$5:$D$999,0))),"")</f>
        <v/>
      </c>
      <c r="F35" s="51" t="str">
        <f t="array" ref="F35">IFERROR(IF($B35="","",INDEX('算出ツール(記入例)'!$G$5:$G$999,MATCH($B35&amp;'算出ツール(記入例)'!$H$1,'算出ツール(記入例)'!$B$5:$B$999&amp;'算出ツール(記入例)'!$D$5:$D$999,0))),"")</f>
        <v/>
      </c>
      <c r="G35" s="52" t="str">
        <f t="array" ref="G35">IFERROR(IF($B35="","",INDEX('算出ツール(記入例)'!$P$5:$P$999,MATCH($B35&amp;'算出ツール(記入例)'!$H$1,'算出ツール(記入例)'!$B$5:$B$999&amp;'算出ツール(記入例)'!$D$5:$D$999,0))),"")</f>
        <v/>
      </c>
      <c r="H35" s="52" t="str">
        <f t="shared" si="0"/>
        <v/>
      </c>
      <c r="K35" s="29" t="str">
        <f t="shared" si="1"/>
        <v/>
      </c>
    </row>
    <row r="36" spans="1:11" ht="41.1" hidden="1" customHeight="1" x14ac:dyDescent="0.35">
      <c r="A36" s="46">
        <v>30</v>
      </c>
      <c r="B36" s="36"/>
      <c r="C36" s="36"/>
      <c r="D36" s="51" t="str">
        <f t="array" ref="D36">IFERROR(IF($B36="","",INDEX('算出ツール(記入例)'!$G$5:$G$999,MATCH($B36&amp;'算出ツール(記入例)'!$F$1,'算出ツール(記入例)'!$B$5:$B$999&amp;'算出ツール(記入例)'!$D$5:$D$999,0))),"")</f>
        <v/>
      </c>
      <c r="E36" s="52" t="str">
        <f t="array" ref="E36">IFERROR(IF($B36="","",INDEX('算出ツール(記入例)'!$P$5:$P$999,MATCH($B36&amp;'算出ツール(記入例)'!$F$1,'算出ツール(記入例)'!$B$5:$B$999&amp;'算出ツール(記入例)'!$D$5:$D$999,0))),"")</f>
        <v/>
      </c>
      <c r="F36" s="51" t="str">
        <f t="array" ref="F36">IFERROR(IF($B36="","",INDEX('算出ツール(記入例)'!$G$5:$G$999,MATCH($B36&amp;'算出ツール(記入例)'!$H$1,'算出ツール(記入例)'!$B$5:$B$999&amp;'算出ツール(記入例)'!$D$5:$D$999,0))),"")</f>
        <v/>
      </c>
      <c r="G36" s="52" t="str">
        <f t="array" ref="G36">IFERROR(IF($B36="","",INDEX('算出ツール(記入例)'!$P$5:$P$999,MATCH($B36&amp;'算出ツール(記入例)'!$H$1,'算出ツール(記入例)'!$B$5:$B$999&amp;'算出ツール(記入例)'!$D$5:$D$999,0))),"")</f>
        <v/>
      </c>
      <c r="H36" s="52" t="str">
        <f t="shared" si="0"/>
        <v/>
      </c>
      <c r="K36" s="29" t="str">
        <f t="shared" si="1"/>
        <v/>
      </c>
    </row>
    <row r="37" spans="1:11" ht="41.1" hidden="1" customHeight="1" x14ac:dyDescent="0.35">
      <c r="A37" s="46">
        <v>31</v>
      </c>
      <c r="B37" s="36"/>
      <c r="C37" s="36"/>
      <c r="D37" s="51" t="str">
        <f t="array" ref="D37">IFERROR(IF($B37="","",INDEX('算出ツール(記入例)'!$G$5:$G$999,MATCH($B37&amp;'算出ツール(記入例)'!$F$1,'算出ツール(記入例)'!$B$5:$B$999&amp;'算出ツール(記入例)'!$D$5:$D$999,0))),"")</f>
        <v/>
      </c>
      <c r="E37" s="52" t="str">
        <f t="array" ref="E37">IFERROR(IF($B37="","",INDEX('算出ツール(記入例)'!$P$5:$P$999,MATCH($B37&amp;'算出ツール(記入例)'!$F$1,'算出ツール(記入例)'!$B$5:$B$999&amp;'算出ツール(記入例)'!$D$5:$D$999,0))),"")</f>
        <v/>
      </c>
      <c r="F37" s="51" t="str">
        <f t="array" ref="F37">IFERROR(IF($B37="","",INDEX('算出ツール(記入例)'!$G$5:$G$999,MATCH($B37&amp;'算出ツール(記入例)'!$H$1,'算出ツール(記入例)'!$B$5:$B$999&amp;'算出ツール(記入例)'!$D$5:$D$999,0))),"")</f>
        <v/>
      </c>
      <c r="G37" s="52" t="str">
        <f t="array" ref="G37">IFERROR(IF($B37="","",INDEX('算出ツール(記入例)'!$P$5:$P$999,MATCH($B37&amp;'算出ツール(記入例)'!$H$1,'算出ツール(記入例)'!$B$5:$B$999&amp;'算出ツール(記入例)'!$D$5:$D$999,0))),"")</f>
        <v/>
      </c>
      <c r="H37" s="52" t="str">
        <f t="shared" si="0"/>
        <v/>
      </c>
      <c r="K37" s="29" t="str">
        <f t="shared" si="1"/>
        <v/>
      </c>
    </row>
    <row r="38" spans="1:11" ht="41.1" hidden="1" customHeight="1" x14ac:dyDescent="0.35">
      <c r="A38" s="46">
        <v>32</v>
      </c>
      <c r="B38" s="36"/>
      <c r="C38" s="36"/>
      <c r="D38" s="51" t="str">
        <f t="array" ref="D38">IFERROR(IF($B38="","",INDEX('算出ツール(記入例)'!$G$5:$G$999,MATCH($B38&amp;'算出ツール(記入例)'!$F$1,'算出ツール(記入例)'!$B$5:$B$999&amp;'算出ツール(記入例)'!$D$5:$D$999,0))),"")</f>
        <v/>
      </c>
      <c r="E38" s="52" t="str">
        <f t="array" ref="E38">IFERROR(IF($B38="","",INDEX('算出ツール(記入例)'!$P$5:$P$999,MATCH($B38&amp;'算出ツール(記入例)'!$F$1,'算出ツール(記入例)'!$B$5:$B$999&amp;'算出ツール(記入例)'!$D$5:$D$999,0))),"")</f>
        <v/>
      </c>
      <c r="F38" s="51" t="str">
        <f t="array" ref="F38">IFERROR(IF($B38="","",INDEX('算出ツール(記入例)'!$G$5:$G$999,MATCH($B38&amp;'算出ツール(記入例)'!$H$1,'算出ツール(記入例)'!$B$5:$B$999&amp;'算出ツール(記入例)'!$D$5:$D$999,0))),"")</f>
        <v/>
      </c>
      <c r="G38" s="52" t="str">
        <f t="array" ref="G38">IFERROR(IF($B38="","",INDEX('算出ツール(記入例)'!$P$5:$P$999,MATCH($B38&amp;'算出ツール(記入例)'!$H$1,'算出ツール(記入例)'!$B$5:$B$999&amp;'算出ツール(記入例)'!$D$5:$D$999,0))),"")</f>
        <v/>
      </c>
      <c r="H38" s="52" t="str">
        <f t="shared" si="0"/>
        <v/>
      </c>
      <c r="K38" s="29" t="str">
        <f t="shared" si="1"/>
        <v/>
      </c>
    </row>
    <row r="39" spans="1:11" ht="41.1" hidden="1" customHeight="1" x14ac:dyDescent="0.35">
      <c r="A39" s="46">
        <v>33</v>
      </c>
      <c r="B39" s="36"/>
      <c r="C39" s="36"/>
      <c r="D39" s="51" t="str">
        <f t="array" ref="D39">IFERROR(IF($B39="","",INDEX('算出ツール(記入例)'!$G$5:$G$999,MATCH($B39&amp;'算出ツール(記入例)'!$F$1,'算出ツール(記入例)'!$B$5:$B$999&amp;'算出ツール(記入例)'!$D$5:$D$999,0))),"")</f>
        <v/>
      </c>
      <c r="E39" s="52" t="str">
        <f t="array" ref="E39">IFERROR(IF($B39="","",INDEX('算出ツール(記入例)'!$P$5:$P$999,MATCH($B39&amp;'算出ツール(記入例)'!$F$1,'算出ツール(記入例)'!$B$5:$B$999&amp;'算出ツール(記入例)'!$D$5:$D$999,0))),"")</f>
        <v/>
      </c>
      <c r="F39" s="51" t="str">
        <f t="array" ref="F39">IFERROR(IF($B39="","",INDEX('算出ツール(記入例)'!$G$5:$G$999,MATCH($B39&amp;'算出ツール(記入例)'!$H$1,'算出ツール(記入例)'!$B$5:$B$999&amp;'算出ツール(記入例)'!$D$5:$D$999,0))),"")</f>
        <v/>
      </c>
      <c r="G39" s="52" t="str">
        <f t="array" ref="G39">IFERROR(IF($B39="","",INDEX('算出ツール(記入例)'!$P$5:$P$999,MATCH($B39&amp;'算出ツール(記入例)'!$H$1,'算出ツール(記入例)'!$B$5:$B$999&amp;'算出ツール(記入例)'!$D$5:$D$999,0))),"")</f>
        <v/>
      </c>
      <c r="H39" s="52" t="str">
        <f t="shared" si="0"/>
        <v/>
      </c>
      <c r="K39" s="29" t="str">
        <f t="shared" si="1"/>
        <v/>
      </c>
    </row>
    <row r="40" spans="1:11" ht="41.1" hidden="1" customHeight="1" x14ac:dyDescent="0.35">
      <c r="A40" s="46">
        <v>34</v>
      </c>
      <c r="B40" s="36"/>
      <c r="C40" s="36"/>
      <c r="D40" s="51" t="str">
        <f t="array" ref="D40">IFERROR(IF($B40="","",INDEX('算出ツール(記入例)'!$G$5:$G$999,MATCH($B40&amp;'算出ツール(記入例)'!$F$1,'算出ツール(記入例)'!$B$5:$B$999&amp;'算出ツール(記入例)'!$D$5:$D$999,0))),"")</f>
        <v/>
      </c>
      <c r="E40" s="52" t="str">
        <f t="array" ref="E40">IFERROR(IF($B40="","",INDEX('算出ツール(記入例)'!$P$5:$P$999,MATCH($B40&amp;'算出ツール(記入例)'!$F$1,'算出ツール(記入例)'!$B$5:$B$999&amp;'算出ツール(記入例)'!$D$5:$D$999,0))),"")</f>
        <v/>
      </c>
      <c r="F40" s="51" t="str">
        <f t="array" ref="F40">IFERROR(IF($B40="","",INDEX('算出ツール(記入例)'!$G$5:$G$999,MATCH($B40&amp;'算出ツール(記入例)'!$H$1,'算出ツール(記入例)'!$B$5:$B$999&amp;'算出ツール(記入例)'!$D$5:$D$999,0))),"")</f>
        <v/>
      </c>
      <c r="G40" s="52" t="str">
        <f t="array" ref="G40">IFERROR(IF($B40="","",INDEX('算出ツール(記入例)'!$P$5:$P$999,MATCH($B40&amp;'算出ツール(記入例)'!$H$1,'算出ツール(記入例)'!$B$5:$B$999&amp;'算出ツール(記入例)'!$D$5:$D$999,0))),"")</f>
        <v/>
      </c>
      <c r="H40" s="52" t="str">
        <f t="shared" si="0"/>
        <v/>
      </c>
      <c r="K40" s="29" t="str">
        <f t="shared" si="1"/>
        <v/>
      </c>
    </row>
    <row r="41" spans="1:11" ht="41.1" hidden="1" customHeight="1" x14ac:dyDescent="0.35">
      <c r="A41" s="46">
        <v>35</v>
      </c>
      <c r="B41" s="36"/>
      <c r="C41" s="36"/>
      <c r="D41" s="51" t="str">
        <f t="array" ref="D41">IFERROR(IF($B41="","",INDEX('算出ツール(記入例)'!$G$5:$G$999,MATCH($B41&amp;'算出ツール(記入例)'!$F$1,'算出ツール(記入例)'!$B$5:$B$999&amp;'算出ツール(記入例)'!$D$5:$D$999,0))),"")</f>
        <v/>
      </c>
      <c r="E41" s="52" t="str">
        <f t="array" ref="E41">IFERROR(IF($B41="","",INDEX('算出ツール(記入例)'!$P$5:$P$999,MATCH($B41&amp;'算出ツール(記入例)'!$F$1,'算出ツール(記入例)'!$B$5:$B$999&amp;'算出ツール(記入例)'!$D$5:$D$999,0))),"")</f>
        <v/>
      </c>
      <c r="F41" s="51" t="str">
        <f t="array" ref="F41">IFERROR(IF($B41="","",INDEX('算出ツール(記入例)'!$G$5:$G$999,MATCH($B41&amp;'算出ツール(記入例)'!$H$1,'算出ツール(記入例)'!$B$5:$B$999&amp;'算出ツール(記入例)'!$D$5:$D$999,0))),"")</f>
        <v/>
      </c>
      <c r="G41" s="52" t="str">
        <f t="array" ref="G41">IFERROR(IF($B41="","",INDEX('算出ツール(記入例)'!$P$5:$P$999,MATCH($B41&amp;'算出ツール(記入例)'!$H$1,'算出ツール(記入例)'!$B$5:$B$999&amp;'算出ツール(記入例)'!$D$5:$D$999,0))),"")</f>
        <v/>
      </c>
      <c r="H41" s="52" t="str">
        <f t="shared" si="0"/>
        <v/>
      </c>
      <c r="K41" s="29" t="str">
        <f t="shared" si="1"/>
        <v/>
      </c>
    </row>
    <row r="42" spans="1:11" ht="41.1" hidden="1" customHeight="1" x14ac:dyDescent="0.35">
      <c r="A42" s="46">
        <v>36</v>
      </c>
      <c r="B42" s="36"/>
      <c r="C42" s="36"/>
      <c r="D42" s="51" t="str">
        <f t="array" ref="D42">IFERROR(IF($B42="","",INDEX('算出ツール(記入例)'!$G$5:$G$999,MATCH($B42&amp;'算出ツール(記入例)'!$F$1,'算出ツール(記入例)'!$B$5:$B$999&amp;'算出ツール(記入例)'!$D$5:$D$999,0))),"")</f>
        <v/>
      </c>
      <c r="E42" s="52" t="str">
        <f t="array" ref="E42">IFERROR(IF($B42="","",INDEX('算出ツール(記入例)'!$P$5:$P$999,MATCH($B42&amp;'算出ツール(記入例)'!$F$1,'算出ツール(記入例)'!$B$5:$B$999&amp;'算出ツール(記入例)'!$D$5:$D$999,0))),"")</f>
        <v/>
      </c>
      <c r="F42" s="51" t="str">
        <f t="array" ref="F42">IFERROR(IF($B42="","",INDEX('算出ツール(記入例)'!$G$5:$G$999,MATCH($B42&amp;'算出ツール(記入例)'!$H$1,'算出ツール(記入例)'!$B$5:$B$999&amp;'算出ツール(記入例)'!$D$5:$D$999,0))),"")</f>
        <v/>
      </c>
      <c r="G42" s="52" t="str">
        <f t="array" ref="G42">IFERROR(IF($B42="","",INDEX('算出ツール(記入例)'!$P$5:$P$999,MATCH($B42&amp;'算出ツール(記入例)'!$H$1,'算出ツール(記入例)'!$B$5:$B$999&amp;'算出ツール(記入例)'!$D$5:$D$999,0))),"")</f>
        <v/>
      </c>
      <c r="H42" s="52" t="str">
        <f t="shared" si="0"/>
        <v/>
      </c>
      <c r="K42" s="29" t="str">
        <f t="shared" si="1"/>
        <v/>
      </c>
    </row>
    <row r="43" spans="1:11" ht="41.1" hidden="1" customHeight="1" x14ac:dyDescent="0.35">
      <c r="A43" s="46">
        <v>37</v>
      </c>
      <c r="B43" s="37"/>
      <c r="C43" s="36"/>
      <c r="D43" s="51" t="str">
        <f t="array" ref="D43">IFERROR(IF($B43="","",INDEX('算出ツール(記入例)'!$G$5:$G$999,MATCH($B43&amp;'算出ツール(記入例)'!$F$1,'算出ツール(記入例)'!$B$5:$B$999&amp;'算出ツール(記入例)'!$D$5:$D$999,0))),"")</f>
        <v/>
      </c>
      <c r="E43" s="52" t="str">
        <f t="array" ref="E43">IFERROR(IF($B43="","",INDEX('算出ツール(記入例)'!$P$5:$P$999,MATCH($B43&amp;'算出ツール(記入例)'!$F$1,'算出ツール(記入例)'!$B$5:$B$999&amp;'算出ツール(記入例)'!$D$5:$D$999,0))),"")</f>
        <v/>
      </c>
      <c r="F43" s="51" t="str">
        <f t="array" ref="F43">IFERROR(IF($B43="","",INDEX('算出ツール(記入例)'!$G$5:$G$999,MATCH($B43&amp;'算出ツール(記入例)'!$H$1,'算出ツール(記入例)'!$B$5:$B$999&amp;'算出ツール(記入例)'!$D$5:$D$999,0))),"")</f>
        <v/>
      </c>
      <c r="G43" s="52" t="str">
        <f t="array" ref="G43">IFERROR(IF($B43="","",INDEX('算出ツール(記入例)'!$P$5:$P$999,MATCH($B43&amp;'算出ツール(記入例)'!$H$1,'算出ツール(記入例)'!$B$5:$B$999&amp;'算出ツール(記入例)'!$D$5:$D$999,0))),"")</f>
        <v/>
      </c>
      <c r="H43" s="52" t="str">
        <f t="shared" si="0"/>
        <v/>
      </c>
      <c r="K43" s="29" t="str">
        <f t="shared" si="1"/>
        <v/>
      </c>
    </row>
    <row r="44" spans="1:11" ht="41.1" hidden="1" customHeight="1" x14ac:dyDescent="0.35">
      <c r="A44" s="46">
        <v>38</v>
      </c>
      <c r="B44" s="37"/>
      <c r="C44" s="36"/>
      <c r="D44" s="51" t="str">
        <f t="array" ref="D44">IFERROR(IF($B44="","",INDEX('算出ツール(記入例)'!$G$5:$G$999,MATCH($B44&amp;'算出ツール(記入例)'!$F$1,'算出ツール(記入例)'!$B$5:$B$999&amp;'算出ツール(記入例)'!$D$5:$D$999,0))),"")</f>
        <v/>
      </c>
      <c r="E44" s="52" t="str">
        <f t="array" ref="E44">IFERROR(IF($B44="","",INDEX('算出ツール(記入例)'!$P$5:$P$999,MATCH($B44&amp;'算出ツール(記入例)'!$F$1,'算出ツール(記入例)'!$B$5:$B$999&amp;'算出ツール(記入例)'!$D$5:$D$999,0))),"")</f>
        <v/>
      </c>
      <c r="F44" s="51" t="str">
        <f t="array" ref="F44">IFERROR(IF($B44="","",INDEX('算出ツール(記入例)'!$G$5:$G$999,MATCH($B44&amp;'算出ツール(記入例)'!$H$1,'算出ツール(記入例)'!$B$5:$B$999&amp;'算出ツール(記入例)'!$D$5:$D$999,0))),"")</f>
        <v/>
      </c>
      <c r="G44" s="52" t="str">
        <f t="array" ref="G44">IFERROR(IF($B44="","",INDEX('算出ツール(記入例)'!$P$5:$P$999,MATCH($B44&amp;'算出ツール(記入例)'!$H$1,'算出ツール(記入例)'!$B$5:$B$999&amp;'算出ツール(記入例)'!$D$5:$D$999,0))),"")</f>
        <v/>
      </c>
      <c r="H44" s="52" t="str">
        <f t="shared" si="0"/>
        <v/>
      </c>
      <c r="K44" s="29" t="str">
        <f t="shared" si="1"/>
        <v/>
      </c>
    </row>
    <row r="45" spans="1:11" ht="41.1" hidden="1" customHeight="1" x14ac:dyDescent="0.35">
      <c r="A45" s="46">
        <v>39</v>
      </c>
      <c r="B45" s="37"/>
      <c r="C45" s="36"/>
      <c r="D45" s="51" t="str">
        <f t="array" ref="D45">IFERROR(IF($B45="","",INDEX('算出ツール(記入例)'!$G$5:$G$999,MATCH($B45&amp;'算出ツール(記入例)'!$F$1,'算出ツール(記入例)'!$B$5:$B$999&amp;'算出ツール(記入例)'!$D$5:$D$999,0))),"")</f>
        <v/>
      </c>
      <c r="E45" s="52" t="str">
        <f t="array" ref="E45">IFERROR(IF($B45="","",INDEX('算出ツール(記入例)'!$P$5:$P$999,MATCH($B45&amp;'算出ツール(記入例)'!$F$1,'算出ツール(記入例)'!$B$5:$B$999&amp;'算出ツール(記入例)'!$D$5:$D$999,0))),"")</f>
        <v/>
      </c>
      <c r="F45" s="51" t="str">
        <f t="array" ref="F45">IFERROR(IF($B45="","",INDEX('算出ツール(記入例)'!$G$5:$G$999,MATCH($B45&amp;'算出ツール(記入例)'!$H$1,'算出ツール(記入例)'!$B$5:$B$999&amp;'算出ツール(記入例)'!$D$5:$D$999,0))),"")</f>
        <v/>
      </c>
      <c r="G45" s="52" t="str">
        <f t="array" ref="G45">IFERROR(IF($B45="","",INDEX('算出ツール(記入例)'!$P$5:$P$999,MATCH($B45&amp;'算出ツール(記入例)'!$H$1,'算出ツール(記入例)'!$B$5:$B$999&amp;'算出ツール(記入例)'!$D$5:$D$999,0))),"")</f>
        <v/>
      </c>
      <c r="H45" s="52" t="str">
        <f t="shared" si="0"/>
        <v/>
      </c>
      <c r="K45" s="29" t="str">
        <f t="shared" si="1"/>
        <v/>
      </c>
    </row>
    <row r="46" spans="1:11" ht="41.1" hidden="1" customHeight="1" x14ac:dyDescent="0.35">
      <c r="A46" s="46">
        <v>40</v>
      </c>
      <c r="B46" s="37"/>
      <c r="C46" s="36"/>
      <c r="D46" s="51" t="str">
        <f t="array" ref="D46">IFERROR(IF($B46="","",INDEX('算出ツール(記入例)'!$G$5:$G$999,MATCH($B46&amp;'算出ツール(記入例)'!$F$1,'算出ツール(記入例)'!$B$5:$B$999&amp;'算出ツール(記入例)'!$D$5:$D$999,0))),"")</f>
        <v/>
      </c>
      <c r="E46" s="52" t="str">
        <f t="array" ref="E46">IFERROR(IF($B46="","",INDEX('算出ツール(記入例)'!$P$5:$P$999,MATCH($B46&amp;'算出ツール(記入例)'!$F$1,'算出ツール(記入例)'!$B$5:$B$999&amp;'算出ツール(記入例)'!$D$5:$D$999,0))),"")</f>
        <v/>
      </c>
      <c r="F46" s="51" t="str">
        <f t="array" ref="F46">IFERROR(IF($B46="","",INDEX('算出ツール(記入例)'!$G$5:$G$999,MATCH($B46&amp;'算出ツール(記入例)'!$H$1,'算出ツール(記入例)'!$B$5:$B$999&amp;'算出ツール(記入例)'!$D$5:$D$999,0))),"")</f>
        <v/>
      </c>
      <c r="G46" s="52" t="str">
        <f t="array" ref="G46">IFERROR(IF($B46="","",INDEX('算出ツール(記入例)'!$P$5:$P$999,MATCH($B46&amp;'算出ツール(記入例)'!$H$1,'算出ツール(記入例)'!$B$5:$B$999&amp;'算出ツール(記入例)'!$D$5:$D$999,0))),"")</f>
        <v/>
      </c>
      <c r="H46" s="52" t="str">
        <f t="shared" si="0"/>
        <v/>
      </c>
      <c r="K46" s="29" t="str">
        <f t="shared" si="1"/>
        <v/>
      </c>
    </row>
    <row r="47" spans="1:11" ht="41.1" hidden="1" customHeight="1" x14ac:dyDescent="0.35">
      <c r="A47" s="46">
        <v>41</v>
      </c>
      <c r="B47" s="37"/>
      <c r="C47" s="36"/>
      <c r="D47" s="51" t="str">
        <f t="array" ref="D47">IFERROR(IF($B47="","",INDEX('算出ツール(記入例)'!$G$5:$G$999,MATCH($B47&amp;'算出ツール(記入例)'!$F$1,'算出ツール(記入例)'!$B$5:$B$999&amp;'算出ツール(記入例)'!$D$5:$D$999,0))),"")</f>
        <v/>
      </c>
      <c r="E47" s="52" t="str">
        <f t="array" ref="E47">IFERROR(IF($B47="","",INDEX('算出ツール(記入例)'!$P$5:$P$999,MATCH($B47&amp;'算出ツール(記入例)'!$F$1,'算出ツール(記入例)'!$B$5:$B$999&amp;'算出ツール(記入例)'!$D$5:$D$999,0))),"")</f>
        <v/>
      </c>
      <c r="F47" s="51" t="str">
        <f t="array" ref="F47">IFERROR(IF($B47="","",INDEX('算出ツール(記入例)'!$G$5:$G$999,MATCH($B47&amp;'算出ツール(記入例)'!$H$1,'算出ツール(記入例)'!$B$5:$B$999&amp;'算出ツール(記入例)'!$D$5:$D$999,0))),"")</f>
        <v/>
      </c>
      <c r="G47" s="52" t="str">
        <f t="array" ref="G47">IFERROR(IF($B47="","",INDEX('算出ツール(記入例)'!$P$5:$P$999,MATCH($B47&amp;'算出ツール(記入例)'!$H$1,'算出ツール(記入例)'!$B$5:$B$999&amp;'算出ツール(記入例)'!$D$5:$D$999,0))),"")</f>
        <v/>
      </c>
      <c r="H47" s="52" t="str">
        <f t="shared" si="0"/>
        <v/>
      </c>
      <c r="K47" s="29" t="str">
        <f t="shared" si="1"/>
        <v/>
      </c>
    </row>
    <row r="48" spans="1:11" ht="41.1" hidden="1" customHeight="1" x14ac:dyDescent="0.35">
      <c r="A48" s="46">
        <v>42</v>
      </c>
      <c r="B48" s="37"/>
      <c r="C48" s="36"/>
      <c r="D48" s="51" t="str">
        <f t="array" ref="D48">IFERROR(IF($B48="","",INDEX('算出ツール(記入例)'!$G$5:$G$999,MATCH($B48&amp;'算出ツール(記入例)'!$F$1,'算出ツール(記入例)'!$B$5:$B$999&amp;'算出ツール(記入例)'!$D$5:$D$999,0))),"")</f>
        <v/>
      </c>
      <c r="E48" s="52" t="str">
        <f t="array" ref="E48">IFERROR(IF($B48="","",INDEX('算出ツール(記入例)'!$P$5:$P$999,MATCH($B48&amp;'算出ツール(記入例)'!$F$1,'算出ツール(記入例)'!$B$5:$B$999&amp;'算出ツール(記入例)'!$D$5:$D$999,0))),"")</f>
        <v/>
      </c>
      <c r="F48" s="51" t="str">
        <f t="array" ref="F48">IFERROR(IF($B48="","",INDEX('算出ツール(記入例)'!$G$5:$G$999,MATCH($B48&amp;'算出ツール(記入例)'!$H$1,'算出ツール(記入例)'!$B$5:$B$999&amp;'算出ツール(記入例)'!$D$5:$D$999,0))),"")</f>
        <v/>
      </c>
      <c r="G48" s="52" t="str">
        <f t="array" ref="G48">IFERROR(IF($B48="","",INDEX('算出ツール(記入例)'!$P$5:$P$999,MATCH($B48&amp;'算出ツール(記入例)'!$H$1,'算出ツール(記入例)'!$B$5:$B$999&amp;'算出ツール(記入例)'!$D$5:$D$999,0))),"")</f>
        <v/>
      </c>
      <c r="H48" s="52" t="str">
        <f t="shared" si="0"/>
        <v/>
      </c>
      <c r="K48" s="29" t="str">
        <f t="shared" si="1"/>
        <v/>
      </c>
    </row>
    <row r="49" spans="1:11" ht="41.1" hidden="1" customHeight="1" x14ac:dyDescent="0.35">
      <c r="A49" s="46">
        <v>43</v>
      </c>
      <c r="B49" s="37"/>
      <c r="C49" s="36"/>
      <c r="D49" s="51" t="str">
        <f t="array" ref="D49">IFERROR(IF($B49="","",INDEX('算出ツール(記入例)'!$G$5:$G$999,MATCH($B49&amp;'算出ツール(記入例)'!$F$1,'算出ツール(記入例)'!$B$5:$B$999&amp;'算出ツール(記入例)'!$D$5:$D$999,0))),"")</f>
        <v/>
      </c>
      <c r="E49" s="52" t="str">
        <f t="array" ref="E49">IFERROR(IF($B49="","",INDEX('算出ツール(記入例)'!$P$5:$P$999,MATCH($B49&amp;'算出ツール(記入例)'!$F$1,'算出ツール(記入例)'!$B$5:$B$999&amp;'算出ツール(記入例)'!$D$5:$D$999,0))),"")</f>
        <v/>
      </c>
      <c r="F49" s="51" t="str">
        <f t="array" ref="F49">IFERROR(IF($B49="","",INDEX('算出ツール(記入例)'!$G$5:$G$999,MATCH($B49&amp;'算出ツール(記入例)'!$H$1,'算出ツール(記入例)'!$B$5:$B$999&amp;'算出ツール(記入例)'!$D$5:$D$999,0))),"")</f>
        <v/>
      </c>
      <c r="G49" s="52" t="str">
        <f t="array" ref="G49">IFERROR(IF($B49="","",INDEX('算出ツール(記入例)'!$P$5:$P$999,MATCH($B49&amp;'算出ツール(記入例)'!$H$1,'算出ツール(記入例)'!$B$5:$B$999&amp;'算出ツール(記入例)'!$D$5:$D$999,0))),"")</f>
        <v/>
      </c>
      <c r="H49" s="52" t="str">
        <f t="shared" si="0"/>
        <v/>
      </c>
      <c r="K49" s="29" t="str">
        <f t="shared" si="1"/>
        <v/>
      </c>
    </row>
    <row r="50" spans="1:11" ht="41.1" hidden="1" customHeight="1" x14ac:dyDescent="0.35">
      <c r="A50" s="46">
        <v>44</v>
      </c>
      <c r="B50" s="37"/>
      <c r="C50" s="36"/>
      <c r="D50" s="51" t="str">
        <f t="array" ref="D50">IFERROR(IF($B50="","",INDEX('算出ツール(記入例)'!$G$5:$G$999,MATCH($B50&amp;'算出ツール(記入例)'!$F$1,'算出ツール(記入例)'!$B$5:$B$999&amp;'算出ツール(記入例)'!$D$5:$D$999,0))),"")</f>
        <v/>
      </c>
      <c r="E50" s="52" t="str">
        <f t="array" ref="E50">IFERROR(IF($B50="","",INDEX('算出ツール(記入例)'!$P$5:$P$999,MATCH($B50&amp;'算出ツール(記入例)'!$F$1,'算出ツール(記入例)'!$B$5:$B$999&amp;'算出ツール(記入例)'!$D$5:$D$999,0))),"")</f>
        <v/>
      </c>
      <c r="F50" s="51" t="str">
        <f t="array" ref="F50">IFERROR(IF($B50="","",INDEX('算出ツール(記入例)'!$G$5:$G$999,MATCH($B50&amp;'算出ツール(記入例)'!$H$1,'算出ツール(記入例)'!$B$5:$B$999&amp;'算出ツール(記入例)'!$D$5:$D$999,0))),"")</f>
        <v/>
      </c>
      <c r="G50" s="52" t="str">
        <f t="array" ref="G50">IFERROR(IF($B50="","",INDEX('算出ツール(記入例)'!$P$5:$P$999,MATCH($B50&amp;'算出ツール(記入例)'!$H$1,'算出ツール(記入例)'!$B$5:$B$999&amp;'算出ツール(記入例)'!$D$5:$D$999,0))),"")</f>
        <v/>
      </c>
      <c r="H50" s="52" t="str">
        <f t="shared" si="0"/>
        <v/>
      </c>
      <c r="K50" s="29" t="str">
        <f t="shared" si="1"/>
        <v/>
      </c>
    </row>
    <row r="51" spans="1:11" ht="41.1" hidden="1" customHeight="1" x14ac:dyDescent="0.35">
      <c r="A51" s="46">
        <v>45</v>
      </c>
      <c r="B51" s="37"/>
      <c r="C51" s="36"/>
      <c r="D51" s="51" t="str">
        <f t="array" ref="D51">IFERROR(IF($B51="","",INDEX('算出ツール(記入例)'!$G$5:$G$999,MATCH($B51&amp;'算出ツール(記入例)'!$F$1,'算出ツール(記入例)'!$B$5:$B$999&amp;'算出ツール(記入例)'!$D$5:$D$999,0))),"")</f>
        <v/>
      </c>
      <c r="E51" s="52" t="str">
        <f t="array" ref="E51">IFERROR(IF($B51="","",INDEX('算出ツール(記入例)'!$P$5:$P$999,MATCH($B51&amp;'算出ツール(記入例)'!$F$1,'算出ツール(記入例)'!$B$5:$B$999&amp;'算出ツール(記入例)'!$D$5:$D$999,0))),"")</f>
        <v/>
      </c>
      <c r="F51" s="51" t="str">
        <f t="array" ref="F51">IFERROR(IF($B51="","",INDEX('算出ツール(記入例)'!$G$5:$G$999,MATCH($B51&amp;'算出ツール(記入例)'!$H$1,'算出ツール(記入例)'!$B$5:$B$999&amp;'算出ツール(記入例)'!$D$5:$D$999,0))),"")</f>
        <v/>
      </c>
      <c r="G51" s="52" t="str">
        <f t="array" ref="G51">IFERROR(IF($B51="","",INDEX('算出ツール(記入例)'!$P$5:$P$999,MATCH($B51&amp;'算出ツール(記入例)'!$H$1,'算出ツール(記入例)'!$B$5:$B$999&amp;'算出ツール(記入例)'!$D$5:$D$999,0))),"")</f>
        <v/>
      </c>
      <c r="H51" s="52" t="str">
        <f t="shared" si="0"/>
        <v/>
      </c>
      <c r="K51" s="29" t="str">
        <f t="shared" si="1"/>
        <v/>
      </c>
    </row>
    <row r="52" spans="1:11" ht="41.1" hidden="1" customHeight="1" x14ac:dyDescent="0.35">
      <c r="A52" s="46">
        <v>46</v>
      </c>
      <c r="B52" s="37"/>
      <c r="C52" s="36"/>
      <c r="D52" s="51" t="str">
        <f t="array" ref="D52">IFERROR(IF($B52="","",INDEX('算出ツール(記入例)'!$G$5:$G$999,MATCH($B52&amp;'算出ツール(記入例)'!$F$1,'算出ツール(記入例)'!$B$5:$B$999&amp;'算出ツール(記入例)'!$D$5:$D$999,0))),"")</f>
        <v/>
      </c>
      <c r="E52" s="52" t="str">
        <f t="array" ref="E52">IFERROR(IF($B52="","",INDEX('算出ツール(記入例)'!$P$5:$P$999,MATCH($B52&amp;'算出ツール(記入例)'!$F$1,'算出ツール(記入例)'!$B$5:$B$999&amp;'算出ツール(記入例)'!$D$5:$D$999,0))),"")</f>
        <v/>
      </c>
      <c r="F52" s="51" t="str">
        <f t="array" ref="F52">IFERROR(IF($B52="","",INDEX('算出ツール(記入例)'!$G$5:$G$999,MATCH($B52&amp;'算出ツール(記入例)'!$H$1,'算出ツール(記入例)'!$B$5:$B$999&amp;'算出ツール(記入例)'!$D$5:$D$999,0))),"")</f>
        <v/>
      </c>
      <c r="G52" s="52" t="str">
        <f t="array" ref="G52">IFERROR(IF($B52="","",INDEX('算出ツール(記入例)'!$P$5:$P$999,MATCH($B52&amp;'算出ツール(記入例)'!$H$1,'算出ツール(記入例)'!$B$5:$B$999&amp;'算出ツール(記入例)'!$D$5:$D$999,0))),"")</f>
        <v/>
      </c>
      <c r="H52" s="52" t="str">
        <f t="shared" si="0"/>
        <v/>
      </c>
      <c r="K52" s="29" t="str">
        <f t="shared" si="1"/>
        <v/>
      </c>
    </row>
    <row r="53" spans="1:11" ht="41.1" hidden="1" customHeight="1" x14ac:dyDescent="0.35">
      <c r="A53" s="46">
        <v>47</v>
      </c>
      <c r="B53" s="37"/>
      <c r="C53" s="36"/>
      <c r="D53" s="51" t="str">
        <f t="array" ref="D53">IFERROR(IF($B53="","",INDEX('算出ツール(記入例)'!$G$5:$G$999,MATCH($B53&amp;'算出ツール(記入例)'!$F$1,'算出ツール(記入例)'!$B$5:$B$999&amp;'算出ツール(記入例)'!$D$5:$D$999,0))),"")</f>
        <v/>
      </c>
      <c r="E53" s="52" t="str">
        <f t="array" ref="E53">IFERROR(IF($B53="","",INDEX('算出ツール(記入例)'!$P$5:$P$999,MATCH($B53&amp;'算出ツール(記入例)'!$F$1,'算出ツール(記入例)'!$B$5:$B$999&amp;'算出ツール(記入例)'!$D$5:$D$999,0))),"")</f>
        <v/>
      </c>
      <c r="F53" s="51" t="str">
        <f t="array" ref="F53">IFERROR(IF($B53="","",INDEX('算出ツール(記入例)'!$G$5:$G$999,MATCH($B53&amp;'算出ツール(記入例)'!$H$1,'算出ツール(記入例)'!$B$5:$B$999&amp;'算出ツール(記入例)'!$D$5:$D$999,0))),"")</f>
        <v/>
      </c>
      <c r="G53" s="52" t="str">
        <f t="array" ref="G53">IFERROR(IF($B53="","",INDEX('算出ツール(記入例)'!$P$5:$P$999,MATCH($B53&amp;'算出ツール(記入例)'!$H$1,'算出ツール(記入例)'!$B$5:$B$999&amp;'算出ツール(記入例)'!$D$5:$D$999,0))),"")</f>
        <v/>
      </c>
      <c r="H53" s="52" t="str">
        <f t="shared" si="0"/>
        <v/>
      </c>
      <c r="K53" s="29" t="str">
        <f t="shared" si="1"/>
        <v/>
      </c>
    </row>
    <row r="54" spans="1:11" ht="41.1" hidden="1" customHeight="1" x14ac:dyDescent="0.35">
      <c r="A54" s="46">
        <v>48</v>
      </c>
      <c r="B54" s="37"/>
      <c r="C54" s="36"/>
      <c r="D54" s="51" t="str">
        <f t="array" ref="D54">IFERROR(IF($B54="","",INDEX('算出ツール(記入例)'!$G$5:$G$999,MATCH($B54&amp;'算出ツール(記入例)'!$F$1,'算出ツール(記入例)'!$B$5:$B$999&amp;'算出ツール(記入例)'!$D$5:$D$999,0))),"")</f>
        <v/>
      </c>
      <c r="E54" s="52" t="str">
        <f t="array" ref="E54">IFERROR(IF($B54="","",INDEX('算出ツール(記入例)'!$P$5:$P$999,MATCH($B54&amp;'算出ツール(記入例)'!$F$1,'算出ツール(記入例)'!$B$5:$B$999&amp;'算出ツール(記入例)'!$D$5:$D$999,0))),"")</f>
        <v/>
      </c>
      <c r="F54" s="51" t="str">
        <f t="array" ref="F54">IFERROR(IF($B54="","",INDEX('算出ツール(記入例)'!$G$5:$G$999,MATCH($B54&amp;'算出ツール(記入例)'!$H$1,'算出ツール(記入例)'!$B$5:$B$999&amp;'算出ツール(記入例)'!$D$5:$D$999,0))),"")</f>
        <v/>
      </c>
      <c r="G54" s="52" t="str">
        <f t="array" ref="G54">IFERROR(IF($B54="","",INDEX('算出ツール(記入例)'!$P$5:$P$999,MATCH($B54&amp;'算出ツール(記入例)'!$H$1,'算出ツール(記入例)'!$B$5:$B$999&amp;'算出ツール(記入例)'!$D$5:$D$999,0))),"")</f>
        <v/>
      </c>
      <c r="H54" s="52" t="str">
        <f t="shared" si="0"/>
        <v/>
      </c>
      <c r="K54" s="29" t="str">
        <f t="shared" si="1"/>
        <v/>
      </c>
    </row>
    <row r="55" spans="1:11" ht="41.1" hidden="1" customHeight="1" x14ac:dyDescent="0.35">
      <c r="A55" s="46">
        <v>49</v>
      </c>
      <c r="B55" s="37"/>
      <c r="C55" s="36"/>
      <c r="D55" s="51" t="str">
        <f t="array" ref="D55">IFERROR(IF($B55="","",INDEX('算出ツール(記入例)'!$G$5:$G$999,MATCH($B55&amp;'算出ツール(記入例)'!$F$1,'算出ツール(記入例)'!$B$5:$B$999&amp;'算出ツール(記入例)'!$D$5:$D$999,0))),"")</f>
        <v/>
      </c>
      <c r="E55" s="52" t="str">
        <f t="array" ref="E55">IFERROR(IF($B55="","",INDEX('算出ツール(記入例)'!$P$5:$P$999,MATCH($B55&amp;'算出ツール(記入例)'!$F$1,'算出ツール(記入例)'!$B$5:$B$999&amp;'算出ツール(記入例)'!$D$5:$D$999,0))),"")</f>
        <v/>
      </c>
      <c r="F55" s="51" t="str">
        <f t="array" ref="F55">IFERROR(IF($B55="","",INDEX('算出ツール(記入例)'!$G$5:$G$999,MATCH($B55&amp;'算出ツール(記入例)'!$H$1,'算出ツール(記入例)'!$B$5:$B$999&amp;'算出ツール(記入例)'!$D$5:$D$999,0))),"")</f>
        <v/>
      </c>
      <c r="G55" s="52" t="str">
        <f t="array" ref="G55">IFERROR(IF($B55="","",INDEX('算出ツール(記入例)'!$P$5:$P$999,MATCH($B55&amp;'算出ツール(記入例)'!$H$1,'算出ツール(記入例)'!$B$5:$B$999&amp;'算出ツール(記入例)'!$D$5:$D$999,0))),"")</f>
        <v/>
      </c>
      <c r="H55" s="52" t="str">
        <f t="shared" si="0"/>
        <v/>
      </c>
      <c r="K55" s="29" t="str">
        <f t="shared" si="1"/>
        <v/>
      </c>
    </row>
    <row r="56" spans="1:11" ht="41.1" hidden="1" customHeight="1" x14ac:dyDescent="0.35">
      <c r="A56" s="46">
        <v>50</v>
      </c>
      <c r="B56" s="37"/>
      <c r="C56" s="36"/>
      <c r="D56" s="51" t="str">
        <f t="array" ref="D56">IFERROR(IF($B56="","",INDEX('算出ツール(記入例)'!$G$5:$G$999,MATCH($B56&amp;'算出ツール(記入例)'!$F$1,'算出ツール(記入例)'!$B$5:$B$999&amp;'算出ツール(記入例)'!$D$5:$D$999,0))),"")</f>
        <v/>
      </c>
      <c r="E56" s="52" t="str">
        <f t="array" ref="E56">IFERROR(IF($B56="","",INDEX('算出ツール(記入例)'!$P$5:$P$999,MATCH($B56&amp;'算出ツール(記入例)'!$F$1,'算出ツール(記入例)'!$B$5:$B$999&amp;'算出ツール(記入例)'!$D$5:$D$999,0))),"")</f>
        <v/>
      </c>
      <c r="F56" s="51" t="str">
        <f t="array" ref="F56">IFERROR(IF($B56="","",INDEX('算出ツール(記入例)'!$G$5:$G$999,MATCH($B56&amp;'算出ツール(記入例)'!$H$1,'算出ツール(記入例)'!$B$5:$B$999&amp;'算出ツール(記入例)'!$D$5:$D$999,0))),"")</f>
        <v/>
      </c>
      <c r="G56" s="52" t="str">
        <f t="array" ref="G56">IFERROR(IF($B56="","",INDEX('算出ツール(記入例)'!$P$5:$P$999,MATCH($B56&amp;'算出ツール(記入例)'!$H$1,'算出ツール(記入例)'!$B$5:$B$999&amp;'算出ツール(記入例)'!$D$5:$D$999,0))),"")</f>
        <v/>
      </c>
      <c r="H56" s="52" t="str">
        <f t="shared" si="0"/>
        <v/>
      </c>
      <c r="K56" s="29" t="str">
        <f t="shared" si="1"/>
        <v/>
      </c>
    </row>
    <row r="57" spans="1:11" ht="41.1" hidden="1" customHeight="1" x14ac:dyDescent="0.35">
      <c r="A57" s="46">
        <v>51</v>
      </c>
      <c r="B57" s="37"/>
      <c r="C57" s="36"/>
      <c r="D57" s="51" t="str">
        <f t="array" ref="D57">IFERROR(IF($B57="","",INDEX('算出ツール(記入例)'!$G$5:$G$999,MATCH($B57&amp;'算出ツール(記入例)'!$F$1,'算出ツール(記入例)'!$B$5:$B$999&amp;'算出ツール(記入例)'!$D$5:$D$999,0))),"")</f>
        <v/>
      </c>
      <c r="E57" s="52" t="str">
        <f t="array" ref="E57">IFERROR(IF($B57="","",INDEX('算出ツール(記入例)'!$P$5:$P$999,MATCH($B57&amp;'算出ツール(記入例)'!$F$1,'算出ツール(記入例)'!$B$5:$B$999&amp;'算出ツール(記入例)'!$D$5:$D$999,0))),"")</f>
        <v/>
      </c>
      <c r="F57" s="51" t="str">
        <f t="array" ref="F57">IFERROR(IF($B57="","",INDEX('算出ツール(記入例)'!$G$5:$G$999,MATCH($B57&amp;'算出ツール(記入例)'!$H$1,'算出ツール(記入例)'!$B$5:$B$999&amp;'算出ツール(記入例)'!$D$5:$D$999,0))),"")</f>
        <v/>
      </c>
      <c r="G57" s="52" t="str">
        <f t="array" ref="G57">IFERROR(IF($B57="","",INDEX('算出ツール(記入例)'!$P$5:$P$999,MATCH($B57&amp;'算出ツール(記入例)'!$H$1,'算出ツール(記入例)'!$B$5:$B$999&amp;'算出ツール(記入例)'!$D$5:$D$999,0))),"")</f>
        <v/>
      </c>
      <c r="H57" s="52" t="str">
        <f t="shared" si="0"/>
        <v/>
      </c>
      <c r="K57" s="29" t="str">
        <f t="shared" si="1"/>
        <v/>
      </c>
    </row>
    <row r="58" spans="1:11" ht="41.1" hidden="1" customHeight="1" x14ac:dyDescent="0.35">
      <c r="A58" s="46">
        <v>52</v>
      </c>
      <c r="B58" s="37"/>
      <c r="C58" s="36"/>
      <c r="D58" s="51" t="str">
        <f t="array" ref="D58">IFERROR(IF($B58="","",INDEX('算出ツール(記入例)'!$G$5:$G$999,MATCH($B58&amp;'算出ツール(記入例)'!$F$1,'算出ツール(記入例)'!$B$5:$B$999&amp;'算出ツール(記入例)'!$D$5:$D$999,0))),"")</f>
        <v/>
      </c>
      <c r="E58" s="52" t="str">
        <f t="array" ref="E58">IFERROR(IF($B58="","",INDEX('算出ツール(記入例)'!$P$5:$P$999,MATCH($B58&amp;'算出ツール(記入例)'!$F$1,'算出ツール(記入例)'!$B$5:$B$999&amp;'算出ツール(記入例)'!$D$5:$D$999,0))),"")</f>
        <v/>
      </c>
      <c r="F58" s="51" t="str">
        <f t="array" ref="F58">IFERROR(IF($B58="","",INDEX('算出ツール(記入例)'!$G$5:$G$999,MATCH($B58&amp;'算出ツール(記入例)'!$H$1,'算出ツール(記入例)'!$B$5:$B$999&amp;'算出ツール(記入例)'!$D$5:$D$999,0))),"")</f>
        <v/>
      </c>
      <c r="G58" s="52" t="str">
        <f t="array" ref="G58">IFERROR(IF($B58="","",INDEX('算出ツール(記入例)'!$P$5:$P$999,MATCH($B58&amp;'算出ツール(記入例)'!$H$1,'算出ツール(記入例)'!$B$5:$B$999&amp;'算出ツール(記入例)'!$D$5:$D$999,0))),"")</f>
        <v/>
      </c>
      <c r="H58" s="52" t="str">
        <f t="shared" si="0"/>
        <v/>
      </c>
      <c r="K58" s="29" t="str">
        <f t="shared" si="1"/>
        <v/>
      </c>
    </row>
    <row r="59" spans="1:11" ht="41.1" hidden="1" customHeight="1" x14ac:dyDescent="0.35">
      <c r="A59" s="46">
        <v>53</v>
      </c>
      <c r="B59" s="37"/>
      <c r="C59" s="36"/>
      <c r="D59" s="51" t="str">
        <f t="array" ref="D59">IFERROR(IF($B59="","",INDEX('算出ツール(記入例)'!$G$5:$G$999,MATCH($B59&amp;'算出ツール(記入例)'!$F$1,'算出ツール(記入例)'!$B$5:$B$999&amp;'算出ツール(記入例)'!$D$5:$D$999,0))),"")</f>
        <v/>
      </c>
      <c r="E59" s="52" t="str">
        <f t="array" ref="E59">IFERROR(IF($B59="","",INDEX('算出ツール(記入例)'!$P$5:$P$999,MATCH($B59&amp;'算出ツール(記入例)'!$F$1,'算出ツール(記入例)'!$B$5:$B$999&amp;'算出ツール(記入例)'!$D$5:$D$999,0))),"")</f>
        <v/>
      </c>
      <c r="F59" s="51" t="str">
        <f t="array" ref="F59">IFERROR(IF($B59="","",INDEX('算出ツール(記入例)'!$G$5:$G$999,MATCH($B59&amp;'算出ツール(記入例)'!$H$1,'算出ツール(記入例)'!$B$5:$B$999&amp;'算出ツール(記入例)'!$D$5:$D$999,0))),"")</f>
        <v/>
      </c>
      <c r="G59" s="52" t="str">
        <f t="array" ref="G59">IFERROR(IF($B59="","",INDEX('算出ツール(記入例)'!$P$5:$P$999,MATCH($B59&amp;'算出ツール(記入例)'!$H$1,'算出ツール(記入例)'!$B$5:$B$999&amp;'算出ツール(記入例)'!$D$5:$D$999,0))),"")</f>
        <v/>
      </c>
      <c r="H59" s="52" t="str">
        <f t="shared" si="0"/>
        <v/>
      </c>
      <c r="K59" s="29" t="str">
        <f t="shared" si="1"/>
        <v/>
      </c>
    </row>
    <row r="60" spans="1:11" ht="41.1" hidden="1" customHeight="1" x14ac:dyDescent="0.35">
      <c r="A60" s="46">
        <v>54</v>
      </c>
      <c r="B60" s="37"/>
      <c r="C60" s="36"/>
      <c r="D60" s="51" t="str">
        <f t="array" ref="D60">IFERROR(IF($B60="","",INDEX('算出ツール(記入例)'!$G$5:$G$999,MATCH($B60&amp;'算出ツール(記入例)'!$F$1,'算出ツール(記入例)'!$B$5:$B$999&amp;'算出ツール(記入例)'!$D$5:$D$999,0))),"")</f>
        <v/>
      </c>
      <c r="E60" s="52" t="str">
        <f t="array" ref="E60">IFERROR(IF($B60="","",INDEX('算出ツール(記入例)'!$P$5:$P$999,MATCH($B60&amp;'算出ツール(記入例)'!$F$1,'算出ツール(記入例)'!$B$5:$B$999&amp;'算出ツール(記入例)'!$D$5:$D$999,0))),"")</f>
        <v/>
      </c>
      <c r="F60" s="51" t="str">
        <f t="array" ref="F60">IFERROR(IF($B60="","",INDEX('算出ツール(記入例)'!$G$5:$G$999,MATCH($B60&amp;'算出ツール(記入例)'!$H$1,'算出ツール(記入例)'!$B$5:$B$999&amp;'算出ツール(記入例)'!$D$5:$D$999,0))),"")</f>
        <v/>
      </c>
      <c r="G60" s="52" t="str">
        <f t="array" ref="G60">IFERROR(IF($B60="","",INDEX('算出ツール(記入例)'!$P$5:$P$999,MATCH($B60&amp;'算出ツール(記入例)'!$H$1,'算出ツール(記入例)'!$B$5:$B$999&amp;'算出ツール(記入例)'!$D$5:$D$999,0))),"")</f>
        <v/>
      </c>
      <c r="H60" s="52" t="str">
        <f t="shared" si="0"/>
        <v/>
      </c>
      <c r="K60" s="29" t="str">
        <f t="shared" si="1"/>
        <v/>
      </c>
    </row>
    <row r="61" spans="1:11" ht="41.1" hidden="1" customHeight="1" x14ac:dyDescent="0.35">
      <c r="A61" s="46">
        <v>55</v>
      </c>
      <c r="B61" s="37"/>
      <c r="C61" s="36"/>
      <c r="D61" s="51" t="str">
        <f t="array" ref="D61">IFERROR(IF($B61="","",INDEX('算出ツール(記入例)'!$G$5:$G$999,MATCH($B61&amp;'算出ツール(記入例)'!$F$1,'算出ツール(記入例)'!$B$5:$B$999&amp;'算出ツール(記入例)'!$D$5:$D$999,0))),"")</f>
        <v/>
      </c>
      <c r="E61" s="52" t="str">
        <f t="array" ref="E61">IFERROR(IF($B61="","",INDEX('算出ツール(記入例)'!$P$5:$P$999,MATCH($B61&amp;'算出ツール(記入例)'!$F$1,'算出ツール(記入例)'!$B$5:$B$999&amp;'算出ツール(記入例)'!$D$5:$D$999,0))),"")</f>
        <v/>
      </c>
      <c r="F61" s="51" t="str">
        <f t="array" ref="F61">IFERROR(IF($B61="","",INDEX('算出ツール(記入例)'!$G$5:$G$999,MATCH($B61&amp;'算出ツール(記入例)'!$H$1,'算出ツール(記入例)'!$B$5:$B$999&amp;'算出ツール(記入例)'!$D$5:$D$999,0))),"")</f>
        <v/>
      </c>
      <c r="G61" s="52" t="str">
        <f t="array" ref="G61">IFERROR(IF($B61="","",INDEX('算出ツール(記入例)'!$P$5:$P$999,MATCH($B61&amp;'算出ツール(記入例)'!$H$1,'算出ツール(記入例)'!$B$5:$B$999&amp;'算出ツール(記入例)'!$D$5:$D$999,0))),"")</f>
        <v/>
      </c>
      <c r="H61" s="52" t="str">
        <f t="shared" si="0"/>
        <v/>
      </c>
      <c r="K61" s="29" t="str">
        <f t="shared" si="1"/>
        <v/>
      </c>
    </row>
    <row r="62" spans="1:11" ht="41.1" hidden="1" customHeight="1" x14ac:dyDescent="0.35">
      <c r="A62" s="46">
        <v>56</v>
      </c>
      <c r="B62" s="37"/>
      <c r="C62" s="36"/>
      <c r="D62" s="51" t="str">
        <f t="array" ref="D62">IFERROR(IF($B62="","",INDEX('算出ツール(記入例)'!$G$5:$G$999,MATCH($B62&amp;'算出ツール(記入例)'!$F$1,'算出ツール(記入例)'!$B$5:$B$999&amp;'算出ツール(記入例)'!$D$5:$D$999,0))),"")</f>
        <v/>
      </c>
      <c r="E62" s="52" t="str">
        <f t="array" ref="E62">IFERROR(IF($B62="","",INDEX('算出ツール(記入例)'!$P$5:$P$999,MATCH($B62&amp;'算出ツール(記入例)'!$F$1,'算出ツール(記入例)'!$B$5:$B$999&amp;'算出ツール(記入例)'!$D$5:$D$999,0))),"")</f>
        <v/>
      </c>
      <c r="F62" s="51" t="str">
        <f t="array" ref="F62">IFERROR(IF($B62="","",INDEX('算出ツール(記入例)'!$G$5:$G$999,MATCH($B62&amp;'算出ツール(記入例)'!$H$1,'算出ツール(記入例)'!$B$5:$B$999&amp;'算出ツール(記入例)'!$D$5:$D$999,0))),"")</f>
        <v/>
      </c>
      <c r="G62" s="52" t="str">
        <f t="array" ref="G62">IFERROR(IF($B62="","",INDEX('算出ツール(記入例)'!$P$5:$P$999,MATCH($B62&amp;'算出ツール(記入例)'!$H$1,'算出ツール(記入例)'!$B$5:$B$999&amp;'算出ツール(記入例)'!$D$5:$D$999,0))),"")</f>
        <v/>
      </c>
      <c r="H62" s="52" t="str">
        <f t="shared" si="0"/>
        <v/>
      </c>
      <c r="K62" s="29" t="str">
        <f t="shared" si="1"/>
        <v/>
      </c>
    </row>
    <row r="63" spans="1:11" ht="41.1" hidden="1" customHeight="1" x14ac:dyDescent="0.35">
      <c r="A63" s="46">
        <v>57</v>
      </c>
      <c r="B63" s="37"/>
      <c r="C63" s="36"/>
      <c r="D63" s="51" t="str">
        <f t="array" ref="D63">IFERROR(IF($B63="","",INDEX('算出ツール(記入例)'!$G$5:$G$999,MATCH($B63&amp;'算出ツール(記入例)'!$F$1,'算出ツール(記入例)'!$B$5:$B$999&amp;'算出ツール(記入例)'!$D$5:$D$999,0))),"")</f>
        <v/>
      </c>
      <c r="E63" s="52" t="str">
        <f t="array" ref="E63">IFERROR(IF($B63="","",INDEX('算出ツール(記入例)'!$P$5:$P$999,MATCH($B63&amp;'算出ツール(記入例)'!$F$1,'算出ツール(記入例)'!$B$5:$B$999&amp;'算出ツール(記入例)'!$D$5:$D$999,0))),"")</f>
        <v/>
      </c>
      <c r="F63" s="51" t="str">
        <f t="array" ref="F63">IFERROR(IF($B63="","",INDEX('算出ツール(記入例)'!$G$5:$G$999,MATCH($B63&amp;'算出ツール(記入例)'!$H$1,'算出ツール(記入例)'!$B$5:$B$999&amp;'算出ツール(記入例)'!$D$5:$D$999,0))),"")</f>
        <v/>
      </c>
      <c r="G63" s="52" t="str">
        <f t="array" ref="G63">IFERROR(IF($B63="","",INDEX('算出ツール(記入例)'!$P$5:$P$999,MATCH($B63&amp;'算出ツール(記入例)'!$H$1,'算出ツール(記入例)'!$B$5:$B$999&amp;'算出ツール(記入例)'!$D$5:$D$999,0))),"")</f>
        <v/>
      </c>
      <c r="H63" s="52" t="str">
        <f t="shared" si="0"/>
        <v/>
      </c>
      <c r="K63" s="29" t="str">
        <f t="shared" si="1"/>
        <v/>
      </c>
    </row>
    <row r="64" spans="1:11" ht="41.1" hidden="1" customHeight="1" x14ac:dyDescent="0.35">
      <c r="A64" s="46">
        <v>58</v>
      </c>
      <c r="B64" s="37"/>
      <c r="C64" s="36"/>
      <c r="D64" s="51" t="str">
        <f t="array" ref="D64">IFERROR(IF($B64="","",INDEX('算出ツール(記入例)'!$G$5:$G$999,MATCH($B64&amp;'算出ツール(記入例)'!$F$1,'算出ツール(記入例)'!$B$5:$B$999&amp;'算出ツール(記入例)'!$D$5:$D$999,0))),"")</f>
        <v/>
      </c>
      <c r="E64" s="52" t="str">
        <f t="array" ref="E64">IFERROR(IF($B64="","",INDEX('算出ツール(記入例)'!$P$5:$P$999,MATCH($B64&amp;'算出ツール(記入例)'!$F$1,'算出ツール(記入例)'!$B$5:$B$999&amp;'算出ツール(記入例)'!$D$5:$D$999,0))),"")</f>
        <v/>
      </c>
      <c r="F64" s="51" t="str">
        <f t="array" ref="F64">IFERROR(IF($B64="","",INDEX('算出ツール(記入例)'!$G$5:$G$999,MATCH($B64&amp;'算出ツール(記入例)'!$H$1,'算出ツール(記入例)'!$B$5:$B$999&amp;'算出ツール(記入例)'!$D$5:$D$999,0))),"")</f>
        <v/>
      </c>
      <c r="G64" s="52" t="str">
        <f t="array" ref="G64">IFERROR(IF($B64="","",INDEX('算出ツール(記入例)'!$P$5:$P$999,MATCH($B64&amp;'算出ツール(記入例)'!$H$1,'算出ツール(記入例)'!$B$5:$B$999&amp;'算出ツール(記入例)'!$D$5:$D$999,0))),"")</f>
        <v/>
      </c>
      <c r="H64" s="52" t="str">
        <f t="shared" si="0"/>
        <v/>
      </c>
      <c r="K64" s="29" t="str">
        <f t="shared" si="1"/>
        <v/>
      </c>
    </row>
    <row r="65" spans="1:11" ht="41.1" hidden="1" customHeight="1" x14ac:dyDescent="0.35">
      <c r="A65" s="46">
        <v>59</v>
      </c>
      <c r="B65" s="37"/>
      <c r="C65" s="36"/>
      <c r="D65" s="51" t="str">
        <f t="array" ref="D65">IFERROR(IF($B65="","",INDEX('算出ツール(記入例)'!$G$5:$G$999,MATCH($B65&amp;'算出ツール(記入例)'!$F$1,'算出ツール(記入例)'!$B$5:$B$999&amp;'算出ツール(記入例)'!$D$5:$D$999,0))),"")</f>
        <v/>
      </c>
      <c r="E65" s="52" t="str">
        <f t="array" ref="E65">IFERROR(IF($B65="","",INDEX('算出ツール(記入例)'!$P$5:$P$999,MATCH($B65&amp;'算出ツール(記入例)'!$F$1,'算出ツール(記入例)'!$B$5:$B$999&amp;'算出ツール(記入例)'!$D$5:$D$999,0))),"")</f>
        <v/>
      </c>
      <c r="F65" s="51" t="str">
        <f t="array" ref="F65">IFERROR(IF($B65="","",INDEX('算出ツール(記入例)'!$G$5:$G$999,MATCH($B65&amp;'算出ツール(記入例)'!$H$1,'算出ツール(記入例)'!$B$5:$B$999&amp;'算出ツール(記入例)'!$D$5:$D$999,0))),"")</f>
        <v/>
      </c>
      <c r="G65" s="52" t="str">
        <f t="array" ref="G65">IFERROR(IF($B65="","",INDEX('算出ツール(記入例)'!$P$5:$P$999,MATCH($B65&amp;'算出ツール(記入例)'!$H$1,'算出ツール(記入例)'!$B$5:$B$999&amp;'算出ツール(記入例)'!$D$5:$D$999,0))),"")</f>
        <v/>
      </c>
      <c r="H65" s="52" t="str">
        <f t="shared" si="0"/>
        <v/>
      </c>
      <c r="K65" s="29" t="str">
        <f t="shared" si="1"/>
        <v/>
      </c>
    </row>
    <row r="66" spans="1:11" ht="41.1" hidden="1" customHeight="1" x14ac:dyDescent="0.35">
      <c r="A66" s="46">
        <v>60</v>
      </c>
      <c r="B66" s="37"/>
      <c r="C66" s="36"/>
      <c r="D66" s="51" t="str">
        <f t="array" ref="D66">IFERROR(IF($B66="","",INDEX('算出ツール(記入例)'!$G$5:$G$999,MATCH($B66&amp;'算出ツール(記入例)'!$F$1,'算出ツール(記入例)'!$B$5:$B$999&amp;'算出ツール(記入例)'!$D$5:$D$999,0))),"")</f>
        <v/>
      </c>
      <c r="E66" s="52" t="str">
        <f t="array" ref="E66">IFERROR(IF($B66="","",INDEX('算出ツール(記入例)'!$P$5:$P$999,MATCH($B66&amp;'算出ツール(記入例)'!$F$1,'算出ツール(記入例)'!$B$5:$B$999&amp;'算出ツール(記入例)'!$D$5:$D$999,0))),"")</f>
        <v/>
      </c>
      <c r="F66" s="51" t="str">
        <f t="array" ref="F66">IFERROR(IF($B66="","",INDEX('算出ツール(記入例)'!$G$5:$G$999,MATCH($B66&amp;'算出ツール(記入例)'!$H$1,'算出ツール(記入例)'!$B$5:$B$999&amp;'算出ツール(記入例)'!$D$5:$D$999,0))),"")</f>
        <v/>
      </c>
      <c r="G66" s="52" t="str">
        <f t="array" ref="G66">IFERROR(IF($B66="","",INDEX('算出ツール(記入例)'!$P$5:$P$999,MATCH($B66&amp;'算出ツール(記入例)'!$H$1,'算出ツール(記入例)'!$B$5:$B$999&amp;'算出ツール(記入例)'!$D$5:$D$999,0))),"")</f>
        <v/>
      </c>
      <c r="H66" s="52" t="str">
        <f t="shared" si="0"/>
        <v/>
      </c>
      <c r="K66" s="29" t="str">
        <f t="shared" si="1"/>
        <v/>
      </c>
    </row>
    <row r="67" spans="1:11" ht="41.1" hidden="1" customHeight="1" x14ac:dyDescent="0.35">
      <c r="A67" s="46">
        <v>61</v>
      </c>
      <c r="B67" s="37"/>
      <c r="C67" s="36"/>
      <c r="D67" s="51" t="str">
        <f t="array" ref="D67">IFERROR(IF($B67="","",INDEX('算出ツール(記入例)'!$G$5:$G$999,MATCH($B67&amp;'算出ツール(記入例)'!$F$1,'算出ツール(記入例)'!$B$5:$B$999&amp;'算出ツール(記入例)'!$D$5:$D$999,0))),"")</f>
        <v/>
      </c>
      <c r="E67" s="52" t="str">
        <f t="array" ref="E67">IFERROR(IF($B67="","",INDEX('算出ツール(記入例)'!$P$5:$P$999,MATCH($B67&amp;'算出ツール(記入例)'!$F$1,'算出ツール(記入例)'!$B$5:$B$999&amp;'算出ツール(記入例)'!$D$5:$D$999,0))),"")</f>
        <v/>
      </c>
      <c r="F67" s="51" t="str">
        <f t="array" ref="F67">IFERROR(IF($B67="","",INDEX('算出ツール(記入例)'!$G$5:$G$999,MATCH($B67&amp;'算出ツール(記入例)'!$H$1,'算出ツール(記入例)'!$B$5:$B$999&amp;'算出ツール(記入例)'!$D$5:$D$999,0))),"")</f>
        <v/>
      </c>
      <c r="G67" s="52" t="str">
        <f t="array" ref="G67">IFERROR(IF($B67="","",INDEX('算出ツール(記入例)'!$P$5:$P$999,MATCH($B67&amp;'算出ツール(記入例)'!$H$1,'算出ツール(記入例)'!$B$5:$B$999&amp;'算出ツール(記入例)'!$D$5:$D$999,0))),"")</f>
        <v/>
      </c>
      <c r="H67" s="52" t="str">
        <f t="shared" si="0"/>
        <v/>
      </c>
      <c r="K67" s="29" t="str">
        <f t="shared" si="1"/>
        <v/>
      </c>
    </row>
    <row r="68" spans="1:11" ht="41.1" hidden="1" customHeight="1" x14ac:dyDescent="0.35">
      <c r="A68" s="46">
        <v>62</v>
      </c>
      <c r="B68" s="37"/>
      <c r="C68" s="36"/>
      <c r="D68" s="51" t="str">
        <f t="array" ref="D68">IFERROR(IF($B68="","",INDEX('算出ツール(記入例)'!$G$5:$G$999,MATCH($B68&amp;'算出ツール(記入例)'!$F$1,'算出ツール(記入例)'!$B$5:$B$999&amp;'算出ツール(記入例)'!$D$5:$D$999,0))),"")</f>
        <v/>
      </c>
      <c r="E68" s="52" t="str">
        <f t="array" ref="E68">IFERROR(IF($B68="","",INDEX('算出ツール(記入例)'!$P$5:$P$999,MATCH($B68&amp;'算出ツール(記入例)'!$F$1,'算出ツール(記入例)'!$B$5:$B$999&amp;'算出ツール(記入例)'!$D$5:$D$999,0))),"")</f>
        <v/>
      </c>
      <c r="F68" s="51" t="str">
        <f t="array" ref="F68">IFERROR(IF($B68="","",INDEX('算出ツール(記入例)'!$G$5:$G$999,MATCH($B68&amp;'算出ツール(記入例)'!$H$1,'算出ツール(記入例)'!$B$5:$B$999&amp;'算出ツール(記入例)'!$D$5:$D$999,0))),"")</f>
        <v/>
      </c>
      <c r="G68" s="52" t="str">
        <f t="array" ref="G68">IFERROR(IF($B68="","",INDEX('算出ツール(記入例)'!$P$5:$P$999,MATCH($B68&amp;'算出ツール(記入例)'!$H$1,'算出ツール(記入例)'!$B$5:$B$999&amp;'算出ツール(記入例)'!$D$5:$D$999,0))),"")</f>
        <v/>
      </c>
      <c r="H68" s="52" t="str">
        <f t="shared" si="0"/>
        <v/>
      </c>
      <c r="K68" s="29" t="str">
        <f t="shared" si="1"/>
        <v/>
      </c>
    </row>
    <row r="69" spans="1:11" ht="41.1" hidden="1" customHeight="1" x14ac:dyDescent="0.35">
      <c r="A69" s="46">
        <v>63</v>
      </c>
      <c r="B69" s="37"/>
      <c r="C69" s="36"/>
      <c r="D69" s="51" t="str">
        <f t="array" ref="D69">IFERROR(IF($B69="","",INDEX('算出ツール(記入例)'!$G$5:$G$999,MATCH($B69&amp;'算出ツール(記入例)'!$F$1,'算出ツール(記入例)'!$B$5:$B$999&amp;'算出ツール(記入例)'!$D$5:$D$999,0))),"")</f>
        <v/>
      </c>
      <c r="E69" s="52" t="str">
        <f t="array" ref="E69">IFERROR(IF($B69="","",INDEX('算出ツール(記入例)'!$P$5:$P$999,MATCH($B69&amp;'算出ツール(記入例)'!$F$1,'算出ツール(記入例)'!$B$5:$B$999&amp;'算出ツール(記入例)'!$D$5:$D$999,0))),"")</f>
        <v/>
      </c>
      <c r="F69" s="51" t="str">
        <f t="array" ref="F69">IFERROR(IF($B69="","",INDEX('算出ツール(記入例)'!$G$5:$G$999,MATCH($B69&amp;'算出ツール(記入例)'!$H$1,'算出ツール(記入例)'!$B$5:$B$999&amp;'算出ツール(記入例)'!$D$5:$D$999,0))),"")</f>
        <v/>
      </c>
      <c r="G69" s="52" t="str">
        <f t="array" ref="G69">IFERROR(IF($B69="","",INDEX('算出ツール(記入例)'!$P$5:$P$999,MATCH($B69&amp;'算出ツール(記入例)'!$H$1,'算出ツール(記入例)'!$B$5:$B$999&amp;'算出ツール(記入例)'!$D$5:$D$999,0))),"")</f>
        <v/>
      </c>
      <c r="H69" s="52" t="str">
        <f t="shared" si="0"/>
        <v/>
      </c>
      <c r="K69" s="29" t="str">
        <f t="shared" si="1"/>
        <v/>
      </c>
    </row>
    <row r="70" spans="1:11" ht="41.1" hidden="1" customHeight="1" x14ac:dyDescent="0.35">
      <c r="A70" s="46">
        <v>64</v>
      </c>
      <c r="B70" s="37"/>
      <c r="C70" s="36"/>
      <c r="D70" s="51" t="str">
        <f t="array" ref="D70">IFERROR(IF($B70="","",INDEX('算出ツール(記入例)'!$G$5:$G$999,MATCH($B70&amp;'算出ツール(記入例)'!$F$1,'算出ツール(記入例)'!$B$5:$B$999&amp;'算出ツール(記入例)'!$D$5:$D$999,0))),"")</f>
        <v/>
      </c>
      <c r="E70" s="52" t="str">
        <f t="array" ref="E70">IFERROR(IF($B70="","",INDEX('算出ツール(記入例)'!$P$5:$P$999,MATCH($B70&amp;'算出ツール(記入例)'!$F$1,'算出ツール(記入例)'!$B$5:$B$999&amp;'算出ツール(記入例)'!$D$5:$D$999,0))),"")</f>
        <v/>
      </c>
      <c r="F70" s="51" t="str">
        <f t="array" ref="F70">IFERROR(IF($B70="","",INDEX('算出ツール(記入例)'!$G$5:$G$999,MATCH($B70&amp;'算出ツール(記入例)'!$H$1,'算出ツール(記入例)'!$B$5:$B$999&amp;'算出ツール(記入例)'!$D$5:$D$999,0))),"")</f>
        <v/>
      </c>
      <c r="G70" s="52" t="str">
        <f t="array" ref="G70">IFERROR(IF($B70="","",INDEX('算出ツール(記入例)'!$P$5:$P$999,MATCH($B70&amp;'算出ツール(記入例)'!$H$1,'算出ツール(記入例)'!$B$5:$B$999&amp;'算出ツール(記入例)'!$D$5:$D$999,0))),"")</f>
        <v/>
      </c>
      <c r="H70" s="52" t="str">
        <f t="shared" si="0"/>
        <v/>
      </c>
      <c r="K70" s="29" t="str">
        <f t="shared" si="1"/>
        <v/>
      </c>
    </row>
    <row r="71" spans="1:11" ht="41.1" hidden="1" customHeight="1" x14ac:dyDescent="0.35">
      <c r="A71" s="46">
        <v>65</v>
      </c>
      <c r="B71" s="37"/>
      <c r="C71" s="36"/>
      <c r="D71" s="51" t="str">
        <f t="array" ref="D71">IFERROR(IF($B71="","",INDEX('算出ツール(記入例)'!$G$5:$G$999,MATCH($B71&amp;'算出ツール(記入例)'!$F$1,'算出ツール(記入例)'!$B$5:$B$999&amp;'算出ツール(記入例)'!$D$5:$D$999,0))),"")</f>
        <v/>
      </c>
      <c r="E71" s="52" t="str">
        <f t="array" ref="E71">IFERROR(IF($B71="","",INDEX('算出ツール(記入例)'!$P$5:$P$999,MATCH($B71&amp;'算出ツール(記入例)'!$F$1,'算出ツール(記入例)'!$B$5:$B$999&amp;'算出ツール(記入例)'!$D$5:$D$999,0))),"")</f>
        <v/>
      </c>
      <c r="F71" s="51" t="str">
        <f t="array" ref="F71">IFERROR(IF($B71="","",INDEX('算出ツール(記入例)'!$G$5:$G$999,MATCH($B71&amp;'算出ツール(記入例)'!$H$1,'算出ツール(記入例)'!$B$5:$B$999&amp;'算出ツール(記入例)'!$D$5:$D$999,0))),"")</f>
        <v/>
      </c>
      <c r="G71" s="52" t="str">
        <f t="array" ref="G71">IFERROR(IF($B71="","",INDEX('算出ツール(記入例)'!$P$5:$P$999,MATCH($B71&amp;'算出ツール(記入例)'!$H$1,'算出ツール(記入例)'!$B$5:$B$999&amp;'算出ツール(記入例)'!$D$5:$D$999,0))),"")</f>
        <v/>
      </c>
      <c r="H71" s="52" t="str">
        <f t="shared" si="0"/>
        <v/>
      </c>
      <c r="K71" s="29" t="str">
        <f t="shared" si="1"/>
        <v/>
      </c>
    </row>
    <row r="72" spans="1:11" ht="41.1" hidden="1" customHeight="1" x14ac:dyDescent="0.35">
      <c r="A72" s="46">
        <v>66</v>
      </c>
      <c r="B72" s="37"/>
      <c r="C72" s="36"/>
      <c r="D72" s="51" t="str">
        <f t="array" ref="D72">IFERROR(IF($B72="","",INDEX('算出ツール(記入例)'!$G$5:$G$999,MATCH($B72&amp;'算出ツール(記入例)'!$F$1,'算出ツール(記入例)'!$B$5:$B$999&amp;'算出ツール(記入例)'!$D$5:$D$999,0))),"")</f>
        <v/>
      </c>
      <c r="E72" s="52" t="str">
        <f t="array" ref="E72">IFERROR(IF($B72="","",INDEX('算出ツール(記入例)'!$P$5:$P$999,MATCH($B72&amp;'算出ツール(記入例)'!$F$1,'算出ツール(記入例)'!$B$5:$B$999&amp;'算出ツール(記入例)'!$D$5:$D$999,0))),"")</f>
        <v/>
      </c>
      <c r="F72" s="51" t="str">
        <f t="array" ref="F72">IFERROR(IF($B72="","",INDEX('算出ツール(記入例)'!$G$5:$G$999,MATCH($B72&amp;'算出ツール(記入例)'!$H$1,'算出ツール(記入例)'!$B$5:$B$999&amp;'算出ツール(記入例)'!$D$5:$D$999,0))),"")</f>
        <v/>
      </c>
      <c r="G72" s="52" t="str">
        <f t="array" ref="G72">IFERROR(IF($B72="","",INDEX('算出ツール(記入例)'!$P$5:$P$999,MATCH($B72&amp;'算出ツール(記入例)'!$H$1,'算出ツール(記入例)'!$B$5:$B$999&amp;'算出ツール(記入例)'!$D$5:$D$999,0))),"")</f>
        <v/>
      </c>
      <c r="H72" s="52" t="str">
        <f t="shared" ref="H72:H106" si="2">IF(B72="","",SUM(E72,G72))</f>
        <v/>
      </c>
      <c r="K72" s="29" t="str">
        <f t="shared" ref="K72:K106" si="3">IF($B72="","","○")</f>
        <v/>
      </c>
    </row>
    <row r="73" spans="1:11" ht="41.1" hidden="1" customHeight="1" x14ac:dyDescent="0.35">
      <c r="A73" s="46">
        <v>67</v>
      </c>
      <c r="B73" s="37"/>
      <c r="C73" s="36"/>
      <c r="D73" s="51" t="str">
        <f t="array" ref="D73">IFERROR(IF($B73="","",INDEX('算出ツール(記入例)'!$G$5:$G$999,MATCH($B73&amp;'算出ツール(記入例)'!$F$1,'算出ツール(記入例)'!$B$5:$B$999&amp;'算出ツール(記入例)'!$D$5:$D$999,0))),"")</f>
        <v/>
      </c>
      <c r="E73" s="52" t="str">
        <f t="array" ref="E73">IFERROR(IF($B73="","",INDEX('算出ツール(記入例)'!$P$5:$P$999,MATCH($B73&amp;'算出ツール(記入例)'!$F$1,'算出ツール(記入例)'!$B$5:$B$999&amp;'算出ツール(記入例)'!$D$5:$D$999,0))),"")</f>
        <v/>
      </c>
      <c r="F73" s="51" t="str">
        <f t="array" ref="F73">IFERROR(IF($B73="","",INDEX('算出ツール(記入例)'!$G$5:$G$999,MATCH($B73&amp;'算出ツール(記入例)'!$H$1,'算出ツール(記入例)'!$B$5:$B$999&amp;'算出ツール(記入例)'!$D$5:$D$999,0))),"")</f>
        <v/>
      </c>
      <c r="G73" s="52" t="str">
        <f t="array" ref="G73">IFERROR(IF($B73="","",INDEX('算出ツール(記入例)'!$P$5:$P$999,MATCH($B73&amp;'算出ツール(記入例)'!$H$1,'算出ツール(記入例)'!$B$5:$B$999&amp;'算出ツール(記入例)'!$D$5:$D$999,0))),"")</f>
        <v/>
      </c>
      <c r="H73" s="52" t="str">
        <f t="shared" si="2"/>
        <v/>
      </c>
      <c r="K73" s="29" t="str">
        <f t="shared" si="3"/>
        <v/>
      </c>
    </row>
    <row r="74" spans="1:11" ht="41.1" hidden="1" customHeight="1" x14ac:dyDescent="0.35">
      <c r="A74" s="46">
        <v>68</v>
      </c>
      <c r="B74" s="37"/>
      <c r="C74" s="36"/>
      <c r="D74" s="51" t="str">
        <f t="array" ref="D74">IFERROR(IF($B74="","",INDEX('算出ツール(記入例)'!$G$5:$G$999,MATCH($B74&amp;'算出ツール(記入例)'!$F$1,'算出ツール(記入例)'!$B$5:$B$999&amp;'算出ツール(記入例)'!$D$5:$D$999,0))),"")</f>
        <v/>
      </c>
      <c r="E74" s="52" t="str">
        <f t="array" ref="E74">IFERROR(IF($B74="","",INDEX('算出ツール(記入例)'!$P$5:$P$999,MATCH($B74&amp;'算出ツール(記入例)'!$F$1,'算出ツール(記入例)'!$B$5:$B$999&amp;'算出ツール(記入例)'!$D$5:$D$999,0))),"")</f>
        <v/>
      </c>
      <c r="F74" s="51" t="str">
        <f t="array" ref="F74">IFERROR(IF($B74="","",INDEX('算出ツール(記入例)'!$G$5:$G$999,MATCH($B74&amp;'算出ツール(記入例)'!$H$1,'算出ツール(記入例)'!$B$5:$B$999&amp;'算出ツール(記入例)'!$D$5:$D$999,0))),"")</f>
        <v/>
      </c>
      <c r="G74" s="52" t="str">
        <f t="array" ref="G74">IFERROR(IF($B74="","",INDEX('算出ツール(記入例)'!$P$5:$P$999,MATCH($B74&amp;'算出ツール(記入例)'!$H$1,'算出ツール(記入例)'!$B$5:$B$999&amp;'算出ツール(記入例)'!$D$5:$D$999,0))),"")</f>
        <v/>
      </c>
      <c r="H74" s="52" t="str">
        <f t="shared" si="2"/>
        <v/>
      </c>
      <c r="K74" s="29" t="str">
        <f t="shared" si="3"/>
        <v/>
      </c>
    </row>
    <row r="75" spans="1:11" ht="41.1" hidden="1" customHeight="1" x14ac:dyDescent="0.35">
      <c r="A75" s="46">
        <v>69</v>
      </c>
      <c r="B75" s="37"/>
      <c r="C75" s="36"/>
      <c r="D75" s="51" t="str">
        <f t="array" ref="D75">IFERROR(IF($B75="","",INDEX('算出ツール(記入例)'!$G$5:$G$999,MATCH($B75&amp;'算出ツール(記入例)'!$F$1,'算出ツール(記入例)'!$B$5:$B$999&amp;'算出ツール(記入例)'!$D$5:$D$999,0))),"")</f>
        <v/>
      </c>
      <c r="E75" s="52" t="str">
        <f t="array" ref="E75">IFERROR(IF($B75="","",INDEX('算出ツール(記入例)'!$P$5:$P$999,MATCH($B75&amp;'算出ツール(記入例)'!$F$1,'算出ツール(記入例)'!$B$5:$B$999&amp;'算出ツール(記入例)'!$D$5:$D$999,0))),"")</f>
        <v/>
      </c>
      <c r="F75" s="51" t="str">
        <f t="array" ref="F75">IFERROR(IF($B75="","",INDEX('算出ツール(記入例)'!$G$5:$G$999,MATCH($B75&amp;'算出ツール(記入例)'!$H$1,'算出ツール(記入例)'!$B$5:$B$999&amp;'算出ツール(記入例)'!$D$5:$D$999,0))),"")</f>
        <v/>
      </c>
      <c r="G75" s="52" t="str">
        <f t="array" ref="G75">IFERROR(IF($B75="","",INDEX('算出ツール(記入例)'!$P$5:$P$999,MATCH($B75&amp;'算出ツール(記入例)'!$H$1,'算出ツール(記入例)'!$B$5:$B$999&amp;'算出ツール(記入例)'!$D$5:$D$999,0))),"")</f>
        <v/>
      </c>
      <c r="H75" s="52" t="str">
        <f t="shared" si="2"/>
        <v/>
      </c>
      <c r="K75" s="29" t="str">
        <f t="shared" si="3"/>
        <v/>
      </c>
    </row>
    <row r="76" spans="1:11" ht="41.1" hidden="1" customHeight="1" x14ac:dyDescent="0.35">
      <c r="A76" s="46">
        <v>70</v>
      </c>
      <c r="B76" s="37"/>
      <c r="C76" s="36"/>
      <c r="D76" s="51" t="str">
        <f t="array" ref="D76">IFERROR(IF($B76="","",INDEX('算出ツール(記入例)'!$G$5:$G$999,MATCH($B76&amp;'算出ツール(記入例)'!$F$1,'算出ツール(記入例)'!$B$5:$B$999&amp;'算出ツール(記入例)'!$D$5:$D$999,0))),"")</f>
        <v/>
      </c>
      <c r="E76" s="52" t="str">
        <f t="array" ref="E76">IFERROR(IF($B76="","",INDEX('算出ツール(記入例)'!$P$5:$P$999,MATCH($B76&amp;'算出ツール(記入例)'!$F$1,'算出ツール(記入例)'!$B$5:$B$999&amp;'算出ツール(記入例)'!$D$5:$D$999,0))),"")</f>
        <v/>
      </c>
      <c r="F76" s="51" t="str">
        <f t="array" ref="F76">IFERROR(IF($B76="","",INDEX('算出ツール(記入例)'!$G$5:$G$999,MATCH($B76&amp;'算出ツール(記入例)'!$H$1,'算出ツール(記入例)'!$B$5:$B$999&amp;'算出ツール(記入例)'!$D$5:$D$999,0))),"")</f>
        <v/>
      </c>
      <c r="G76" s="52" t="str">
        <f t="array" ref="G76">IFERROR(IF($B76="","",INDEX('算出ツール(記入例)'!$P$5:$P$999,MATCH($B76&amp;'算出ツール(記入例)'!$H$1,'算出ツール(記入例)'!$B$5:$B$999&amp;'算出ツール(記入例)'!$D$5:$D$999,0))),"")</f>
        <v/>
      </c>
      <c r="H76" s="52" t="str">
        <f t="shared" si="2"/>
        <v/>
      </c>
      <c r="K76" s="29" t="str">
        <f t="shared" si="3"/>
        <v/>
      </c>
    </row>
    <row r="77" spans="1:11" ht="41.1" hidden="1" customHeight="1" x14ac:dyDescent="0.35">
      <c r="A77" s="46">
        <v>71</v>
      </c>
      <c r="B77" s="37"/>
      <c r="C77" s="36"/>
      <c r="D77" s="51" t="str">
        <f t="array" ref="D77">IFERROR(IF($B77="","",INDEX('算出ツール(記入例)'!$G$5:$G$999,MATCH($B77&amp;'算出ツール(記入例)'!$F$1,'算出ツール(記入例)'!$B$5:$B$999&amp;'算出ツール(記入例)'!$D$5:$D$999,0))),"")</f>
        <v/>
      </c>
      <c r="E77" s="52" t="str">
        <f t="array" ref="E77">IFERROR(IF($B77="","",INDEX('算出ツール(記入例)'!$P$5:$P$999,MATCH($B77&amp;'算出ツール(記入例)'!$F$1,'算出ツール(記入例)'!$B$5:$B$999&amp;'算出ツール(記入例)'!$D$5:$D$999,0))),"")</f>
        <v/>
      </c>
      <c r="F77" s="51" t="str">
        <f t="array" ref="F77">IFERROR(IF($B77="","",INDEX('算出ツール(記入例)'!$G$5:$G$999,MATCH($B77&amp;'算出ツール(記入例)'!$H$1,'算出ツール(記入例)'!$B$5:$B$999&amp;'算出ツール(記入例)'!$D$5:$D$999,0))),"")</f>
        <v/>
      </c>
      <c r="G77" s="52" t="str">
        <f t="array" ref="G77">IFERROR(IF($B77="","",INDEX('算出ツール(記入例)'!$P$5:$P$999,MATCH($B77&amp;'算出ツール(記入例)'!$H$1,'算出ツール(記入例)'!$B$5:$B$999&amp;'算出ツール(記入例)'!$D$5:$D$999,0))),"")</f>
        <v/>
      </c>
      <c r="H77" s="52" t="str">
        <f t="shared" si="2"/>
        <v/>
      </c>
      <c r="K77" s="29" t="str">
        <f t="shared" si="3"/>
        <v/>
      </c>
    </row>
    <row r="78" spans="1:11" ht="41.1" hidden="1" customHeight="1" x14ac:dyDescent="0.35">
      <c r="A78" s="46">
        <v>72</v>
      </c>
      <c r="B78" s="37"/>
      <c r="C78" s="36"/>
      <c r="D78" s="51" t="str">
        <f t="array" ref="D78">IFERROR(IF($B78="","",INDEX('算出ツール(記入例)'!$G$5:$G$999,MATCH($B78&amp;'算出ツール(記入例)'!$F$1,'算出ツール(記入例)'!$B$5:$B$999&amp;'算出ツール(記入例)'!$D$5:$D$999,0))),"")</f>
        <v/>
      </c>
      <c r="E78" s="52" t="str">
        <f t="array" ref="E78">IFERROR(IF($B78="","",INDEX('算出ツール(記入例)'!$P$5:$P$999,MATCH($B78&amp;'算出ツール(記入例)'!$F$1,'算出ツール(記入例)'!$B$5:$B$999&amp;'算出ツール(記入例)'!$D$5:$D$999,0))),"")</f>
        <v/>
      </c>
      <c r="F78" s="51" t="str">
        <f t="array" ref="F78">IFERROR(IF($B78="","",INDEX('算出ツール(記入例)'!$G$5:$G$999,MATCH($B78&amp;'算出ツール(記入例)'!$H$1,'算出ツール(記入例)'!$B$5:$B$999&amp;'算出ツール(記入例)'!$D$5:$D$999,0))),"")</f>
        <v/>
      </c>
      <c r="G78" s="52" t="str">
        <f t="array" ref="G78">IFERROR(IF($B78="","",INDEX('算出ツール(記入例)'!$P$5:$P$999,MATCH($B78&amp;'算出ツール(記入例)'!$H$1,'算出ツール(記入例)'!$B$5:$B$999&amp;'算出ツール(記入例)'!$D$5:$D$999,0))),"")</f>
        <v/>
      </c>
      <c r="H78" s="52" t="str">
        <f t="shared" si="2"/>
        <v/>
      </c>
      <c r="K78" s="29" t="str">
        <f t="shared" si="3"/>
        <v/>
      </c>
    </row>
    <row r="79" spans="1:11" ht="41.1" hidden="1" customHeight="1" x14ac:dyDescent="0.35">
      <c r="A79" s="46">
        <v>73</v>
      </c>
      <c r="B79" s="37"/>
      <c r="C79" s="36"/>
      <c r="D79" s="51" t="str">
        <f t="array" ref="D79">IFERROR(IF($B79="","",INDEX('算出ツール(記入例)'!$G$5:$G$999,MATCH($B79&amp;'算出ツール(記入例)'!$F$1,'算出ツール(記入例)'!$B$5:$B$999&amp;'算出ツール(記入例)'!$D$5:$D$999,0))),"")</f>
        <v/>
      </c>
      <c r="E79" s="52" t="str">
        <f t="array" ref="E79">IFERROR(IF($B79="","",INDEX('算出ツール(記入例)'!$P$5:$P$999,MATCH($B79&amp;'算出ツール(記入例)'!$F$1,'算出ツール(記入例)'!$B$5:$B$999&amp;'算出ツール(記入例)'!$D$5:$D$999,0))),"")</f>
        <v/>
      </c>
      <c r="F79" s="51" t="str">
        <f t="array" ref="F79">IFERROR(IF($B79="","",INDEX('算出ツール(記入例)'!$G$5:$G$999,MATCH($B79&amp;'算出ツール(記入例)'!$H$1,'算出ツール(記入例)'!$B$5:$B$999&amp;'算出ツール(記入例)'!$D$5:$D$999,0))),"")</f>
        <v/>
      </c>
      <c r="G79" s="52" t="str">
        <f t="array" ref="G79">IFERROR(IF($B79="","",INDEX('算出ツール(記入例)'!$P$5:$P$999,MATCH($B79&amp;'算出ツール(記入例)'!$H$1,'算出ツール(記入例)'!$B$5:$B$999&amp;'算出ツール(記入例)'!$D$5:$D$999,0))),"")</f>
        <v/>
      </c>
      <c r="H79" s="52" t="str">
        <f t="shared" si="2"/>
        <v/>
      </c>
      <c r="K79" s="29" t="str">
        <f t="shared" si="3"/>
        <v/>
      </c>
    </row>
    <row r="80" spans="1:11" ht="41.1" hidden="1" customHeight="1" x14ac:dyDescent="0.35">
      <c r="A80" s="46">
        <v>74</v>
      </c>
      <c r="B80" s="37"/>
      <c r="C80" s="36"/>
      <c r="D80" s="51" t="str">
        <f t="array" ref="D80">IFERROR(IF($B80="","",INDEX('算出ツール(記入例)'!$G$5:$G$999,MATCH($B80&amp;'算出ツール(記入例)'!$F$1,'算出ツール(記入例)'!$B$5:$B$999&amp;'算出ツール(記入例)'!$D$5:$D$999,0))),"")</f>
        <v/>
      </c>
      <c r="E80" s="52" t="str">
        <f t="array" ref="E80">IFERROR(IF($B80="","",INDEX('算出ツール(記入例)'!$P$5:$P$999,MATCH($B80&amp;'算出ツール(記入例)'!$F$1,'算出ツール(記入例)'!$B$5:$B$999&amp;'算出ツール(記入例)'!$D$5:$D$999,0))),"")</f>
        <v/>
      </c>
      <c r="F80" s="51" t="str">
        <f t="array" ref="F80">IFERROR(IF($B80="","",INDEX('算出ツール(記入例)'!$G$5:$G$999,MATCH($B80&amp;'算出ツール(記入例)'!$H$1,'算出ツール(記入例)'!$B$5:$B$999&amp;'算出ツール(記入例)'!$D$5:$D$999,0))),"")</f>
        <v/>
      </c>
      <c r="G80" s="52" t="str">
        <f t="array" ref="G80">IFERROR(IF($B80="","",INDEX('算出ツール(記入例)'!$P$5:$P$999,MATCH($B80&amp;'算出ツール(記入例)'!$H$1,'算出ツール(記入例)'!$B$5:$B$999&amp;'算出ツール(記入例)'!$D$5:$D$999,0))),"")</f>
        <v/>
      </c>
      <c r="H80" s="52" t="str">
        <f t="shared" si="2"/>
        <v/>
      </c>
      <c r="K80" s="29" t="str">
        <f t="shared" si="3"/>
        <v/>
      </c>
    </row>
    <row r="81" spans="1:11" ht="41.1" hidden="1" customHeight="1" x14ac:dyDescent="0.35">
      <c r="A81" s="46">
        <v>75</v>
      </c>
      <c r="B81" s="37"/>
      <c r="C81" s="36"/>
      <c r="D81" s="51" t="str">
        <f t="array" ref="D81">IFERROR(IF($B81="","",INDEX('算出ツール(記入例)'!$G$5:$G$999,MATCH($B81&amp;'算出ツール(記入例)'!$F$1,'算出ツール(記入例)'!$B$5:$B$999&amp;'算出ツール(記入例)'!$D$5:$D$999,0))),"")</f>
        <v/>
      </c>
      <c r="E81" s="52" t="str">
        <f t="array" ref="E81">IFERROR(IF($B81="","",INDEX('算出ツール(記入例)'!$P$5:$P$999,MATCH($B81&amp;'算出ツール(記入例)'!$F$1,'算出ツール(記入例)'!$B$5:$B$999&amp;'算出ツール(記入例)'!$D$5:$D$999,0))),"")</f>
        <v/>
      </c>
      <c r="F81" s="51" t="str">
        <f t="array" ref="F81">IFERROR(IF($B81="","",INDEX('算出ツール(記入例)'!$G$5:$G$999,MATCH($B81&amp;'算出ツール(記入例)'!$H$1,'算出ツール(記入例)'!$B$5:$B$999&amp;'算出ツール(記入例)'!$D$5:$D$999,0))),"")</f>
        <v/>
      </c>
      <c r="G81" s="52" t="str">
        <f t="array" ref="G81">IFERROR(IF($B81="","",INDEX('算出ツール(記入例)'!$P$5:$P$999,MATCH($B81&amp;'算出ツール(記入例)'!$H$1,'算出ツール(記入例)'!$B$5:$B$999&amp;'算出ツール(記入例)'!$D$5:$D$999,0))),"")</f>
        <v/>
      </c>
      <c r="H81" s="52" t="str">
        <f t="shared" si="2"/>
        <v/>
      </c>
      <c r="K81" s="29" t="str">
        <f t="shared" si="3"/>
        <v/>
      </c>
    </row>
    <row r="82" spans="1:11" ht="41.1" hidden="1" customHeight="1" x14ac:dyDescent="0.35">
      <c r="A82" s="46">
        <v>76</v>
      </c>
      <c r="B82" s="37"/>
      <c r="C82" s="36"/>
      <c r="D82" s="51" t="str">
        <f t="array" ref="D82">IFERROR(IF($B82="","",INDEX('算出ツール(記入例)'!$G$5:$G$999,MATCH($B82&amp;'算出ツール(記入例)'!$F$1,'算出ツール(記入例)'!$B$5:$B$999&amp;'算出ツール(記入例)'!$D$5:$D$999,0))),"")</f>
        <v/>
      </c>
      <c r="E82" s="52" t="str">
        <f t="array" ref="E82">IFERROR(IF($B82="","",INDEX('算出ツール(記入例)'!$P$5:$P$999,MATCH($B82&amp;'算出ツール(記入例)'!$F$1,'算出ツール(記入例)'!$B$5:$B$999&amp;'算出ツール(記入例)'!$D$5:$D$999,0))),"")</f>
        <v/>
      </c>
      <c r="F82" s="51" t="str">
        <f t="array" ref="F82">IFERROR(IF($B82="","",INDEX('算出ツール(記入例)'!$G$5:$G$999,MATCH($B82&amp;'算出ツール(記入例)'!$H$1,'算出ツール(記入例)'!$B$5:$B$999&amp;'算出ツール(記入例)'!$D$5:$D$999,0))),"")</f>
        <v/>
      </c>
      <c r="G82" s="52" t="str">
        <f t="array" ref="G82">IFERROR(IF($B82="","",INDEX('算出ツール(記入例)'!$P$5:$P$999,MATCH($B82&amp;'算出ツール(記入例)'!$H$1,'算出ツール(記入例)'!$B$5:$B$999&amp;'算出ツール(記入例)'!$D$5:$D$999,0))),"")</f>
        <v/>
      </c>
      <c r="H82" s="52" t="str">
        <f t="shared" si="2"/>
        <v/>
      </c>
      <c r="K82" s="29" t="str">
        <f t="shared" si="3"/>
        <v/>
      </c>
    </row>
    <row r="83" spans="1:11" ht="41.1" hidden="1" customHeight="1" x14ac:dyDescent="0.35">
      <c r="A83" s="46">
        <v>77</v>
      </c>
      <c r="B83" s="37"/>
      <c r="C83" s="36"/>
      <c r="D83" s="51" t="str">
        <f t="array" ref="D83">IFERROR(IF($B83="","",INDEX('算出ツール(記入例)'!$G$5:$G$999,MATCH($B83&amp;'算出ツール(記入例)'!$F$1,'算出ツール(記入例)'!$B$5:$B$999&amp;'算出ツール(記入例)'!$D$5:$D$999,0))),"")</f>
        <v/>
      </c>
      <c r="E83" s="52" t="str">
        <f t="array" ref="E83">IFERROR(IF($B83="","",INDEX('算出ツール(記入例)'!$P$5:$P$999,MATCH($B83&amp;'算出ツール(記入例)'!$F$1,'算出ツール(記入例)'!$B$5:$B$999&amp;'算出ツール(記入例)'!$D$5:$D$999,0))),"")</f>
        <v/>
      </c>
      <c r="F83" s="51" t="str">
        <f t="array" ref="F83">IFERROR(IF($B83="","",INDEX('算出ツール(記入例)'!$G$5:$G$999,MATCH($B83&amp;'算出ツール(記入例)'!$H$1,'算出ツール(記入例)'!$B$5:$B$999&amp;'算出ツール(記入例)'!$D$5:$D$999,0))),"")</f>
        <v/>
      </c>
      <c r="G83" s="52" t="str">
        <f t="array" ref="G83">IFERROR(IF($B83="","",INDEX('算出ツール(記入例)'!$P$5:$P$999,MATCH($B83&amp;'算出ツール(記入例)'!$H$1,'算出ツール(記入例)'!$B$5:$B$999&amp;'算出ツール(記入例)'!$D$5:$D$999,0))),"")</f>
        <v/>
      </c>
      <c r="H83" s="52" t="str">
        <f t="shared" si="2"/>
        <v/>
      </c>
      <c r="K83" s="29" t="str">
        <f t="shared" si="3"/>
        <v/>
      </c>
    </row>
    <row r="84" spans="1:11" ht="41.1" hidden="1" customHeight="1" x14ac:dyDescent="0.35">
      <c r="A84" s="46">
        <v>78</v>
      </c>
      <c r="B84" s="37"/>
      <c r="C84" s="36"/>
      <c r="D84" s="51" t="str">
        <f t="array" ref="D84">IFERROR(IF($B84="","",INDEX('算出ツール(記入例)'!$G$5:$G$999,MATCH($B84&amp;'算出ツール(記入例)'!$F$1,'算出ツール(記入例)'!$B$5:$B$999&amp;'算出ツール(記入例)'!$D$5:$D$999,0))),"")</f>
        <v/>
      </c>
      <c r="E84" s="52" t="str">
        <f t="array" ref="E84">IFERROR(IF($B84="","",INDEX('算出ツール(記入例)'!$P$5:$P$999,MATCH($B84&amp;'算出ツール(記入例)'!$F$1,'算出ツール(記入例)'!$B$5:$B$999&amp;'算出ツール(記入例)'!$D$5:$D$999,0))),"")</f>
        <v/>
      </c>
      <c r="F84" s="51" t="str">
        <f t="array" ref="F84">IFERROR(IF($B84="","",INDEX('算出ツール(記入例)'!$G$5:$G$999,MATCH($B84&amp;'算出ツール(記入例)'!$H$1,'算出ツール(記入例)'!$B$5:$B$999&amp;'算出ツール(記入例)'!$D$5:$D$999,0))),"")</f>
        <v/>
      </c>
      <c r="G84" s="52" t="str">
        <f t="array" ref="G84">IFERROR(IF($B84="","",INDEX('算出ツール(記入例)'!$P$5:$P$999,MATCH($B84&amp;'算出ツール(記入例)'!$H$1,'算出ツール(記入例)'!$B$5:$B$999&amp;'算出ツール(記入例)'!$D$5:$D$999,0))),"")</f>
        <v/>
      </c>
      <c r="H84" s="52" t="str">
        <f t="shared" si="2"/>
        <v/>
      </c>
      <c r="K84" s="29" t="str">
        <f t="shared" si="3"/>
        <v/>
      </c>
    </row>
    <row r="85" spans="1:11" ht="41.1" hidden="1" customHeight="1" x14ac:dyDescent="0.35">
      <c r="A85" s="46">
        <v>79</v>
      </c>
      <c r="B85" s="37"/>
      <c r="C85" s="36"/>
      <c r="D85" s="51" t="str">
        <f t="array" ref="D85">IFERROR(IF($B85="","",INDEX('算出ツール(記入例)'!$G$5:$G$999,MATCH($B85&amp;'算出ツール(記入例)'!$F$1,'算出ツール(記入例)'!$B$5:$B$999&amp;'算出ツール(記入例)'!$D$5:$D$999,0))),"")</f>
        <v/>
      </c>
      <c r="E85" s="52" t="str">
        <f t="array" ref="E85">IFERROR(IF($B85="","",INDEX('算出ツール(記入例)'!$P$5:$P$999,MATCH($B85&amp;'算出ツール(記入例)'!$F$1,'算出ツール(記入例)'!$B$5:$B$999&amp;'算出ツール(記入例)'!$D$5:$D$999,0))),"")</f>
        <v/>
      </c>
      <c r="F85" s="51" t="str">
        <f t="array" ref="F85">IFERROR(IF($B85="","",INDEX('算出ツール(記入例)'!$G$5:$G$999,MATCH($B85&amp;'算出ツール(記入例)'!$H$1,'算出ツール(記入例)'!$B$5:$B$999&amp;'算出ツール(記入例)'!$D$5:$D$999,0))),"")</f>
        <v/>
      </c>
      <c r="G85" s="52" t="str">
        <f t="array" ref="G85">IFERROR(IF($B85="","",INDEX('算出ツール(記入例)'!$P$5:$P$999,MATCH($B85&amp;'算出ツール(記入例)'!$H$1,'算出ツール(記入例)'!$B$5:$B$999&amp;'算出ツール(記入例)'!$D$5:$D$999,0))),"")</f>
        <v/>
      </c>
      <c r="H85" s="52" t="str">
        <f t="shared" si="2"/>
        <v/>
      </c>
      <c r="K85" s="29" t="str">
        <f t="shared" si="3"/>
        <v/>
      </c>
    </row>
    <row r="86" spans="1:11" ht="41.1" hidden="1" customHeight="1" x14ac:dyDescent="0.35">
      <c r="A86" s="46">
        <v>80</v>
      </c>
      <c r="B86" s="37"/>
      <c r="C86" s="36"/>
      <c r="D86" s="51" t="str">
        <f t="array" ref="D86">IFERROR(IF($B86="","",INDEX('算出ツール(記入例)'!$G$5:$G$999,MATCH($B86&amp;'算出ツール(記入例)'!$F$1,'算出ツール(記入例)'!$B$5:$B$999&amp;'算出ツール(記入例)'!$D$5:$D$999,0))),"")</f>
        <v/>
      </c>
      <c r="E86" s="52" t="str">
        <f t="array" ref="E86">IFERROR(IF($B86="","",INDEX('算出ツール(記入例)'!$P$5:$P$999,MATCH($B86&amp;'算出ツール(記入例)'!$F$1,'算出ツール(記入例)'!$B$5:$B$999&amp;'算出ツール(記入例)'!$D$5:$D$999,0))),"")</f>
        <v/>
      </c>
      <c r="F86" s="51" t="str">
        <f t="array" ref="F86">IFERROR(IF($B86="","",INDEX('算出ツール(記入例)'!$G$5:$G$999,MATCH($B86&amp;'算出ツール(記入例)'!$H$1,'算出ツール(記入例)'!$B$5:$B$999&amp;'算出ツール(記入例)'!$D$5:$D$999,0))),"")</f>
        <v/>
      </c>
      <c r="G86" s="52" t="str">
        <f t="array" ref="G86">IFERROR(IF($B86="","",INDEX('算出ツール(記入例)'!$P$5:$P$999,MATCH($B86&amp;'算出ツール(記入例)'!$H$1,'算出ツール(記入例)'!$B$5:$B$999&amp;'算出ツール(記入例)'!$D$5:$D$999,0))),"")</f>
        <v/>
      </c>
      <c r="H86" s="52" t="str">
        <f t="shared" si="2"/>
        <v/>
      </c>
      <c r="K86" s="29" t="str">
        <f t="shared" si="3"/>
        <v/>
      </c>
    </row>
    <row r="87" spans="1:11" ht="41.1" hidden="1" customHeight="1" x14ac:dyDescent="0.35">
      <c r="A87" s="46">
        <v>81</v>
      </c>
      <c r="B87" s="37"/>
      <c r="C87" s="36"/>
      <c r="D87" s="51" t="str">
        <f t="array" ref="D87">IFERROR(IF($B87="","",INDEX('算出ツール(記入例)'!$G$5:$G$999,MATCH($B87&amp;'算出ツール(記入例)'!$F$1,'算出ツール(記入例)'!$B$5:$B$999&amp;'算出ツール(記入例)'!$D$5:$D$999,0))),"")</f>
        <v/>
      </c>
      <c r="E87" s="52" t="str">
        <f t="array" ref="E87">IFERROR(IF($B87="","",INDEX('算出ツール(記入例)'!$P$5:$P$999,MATCH($B87&amp;'算出ツール(記入例)'!$F$1,'算出ツール(記入例)'!$B$5:$B$999&amp;'算出ツール(記入例)'!$D$5:$D$999,0))),"")</f>
        <v/>
      </c>
      <c r="F87" s="51" t="str">
        <f t="array" ref="F87">IFERROR(IF($B87="","",INDEX('算出ツール(記入例)'!$G$5:$G$999,MATCH($B87&amp;'算出ツール(記入例)'!$H$1,'算出ツール(記入例)'!$B$5:$B$999&amp;'算出ツール(記入例)'!$D$5:$D$999,0))),"")</f>
        <v/>
      </c>
      <c r="G87" s="52" t="str">
        <f t="array" ref="G87">IFERROR(IF($B87="","",INDEX('算出ツール(記入例)'!$P$5:$P$999,MATCH($B87&amp;'算出ツール(記入例)'!$H$1,'算出ツール(記入例)'!$B$5:$B$999&amp;'算出ツール(記入例)'!$D$5:$D$999,0))),"")</f>
        <v/>
      </c>
      <c r="H87" s="52" t="str">
        <f t="shared" si="2"/>
        <v/>
      </c>
      <c r="K87" s="29" t="str">
        <f t="shared" si="3"/>
        <v/>
      </c>
    </row>
    <row r="88" spans="1:11" ht="41.1" hidden="1" customHeight="1" x14ac:dyDescent="0.35">
      <c r="A88" s="46">
        <v>82</v>
      </c>
      <c r="B88" s="37"/>
      <c r="C88" s="36"/>
      <c r="D88" s="51" t="str">
        <f t="array" ref="D88">IFERROR(IF($B88="","",INDEX('算出ツール(記入例)'!$G$5:$G$999,MATCH($B88&amp;'算出ツール(記入例)'!$F$1,'算出ツール(記入例)'!$B$5:$B$999&amp;'算出ツール(記入例)'!$D$5:$D$999,0))),"")</f>
        <v/>
      </c>
      <c r="E88" s="52" t="str">
        <f t="array" ref="E88">IFERROR(IF($B88="","",INDEX('算出ツール(記入例)'!$P$5:$P$999,MATCH($B88&amp;'算出ツール(記入例)'!$F$1,'算出ツール(記入例)'!$B$5:$B$999&amp;'算出ツール(記入例)'!$D$5:$D$999,0))),"")</f>
        <v/>
      </c>
      <c r="F88" s="51" t="str">
        <f t="array" ref="F88">IFERROR(IF($B88="","",INDEX('算出ツール(記入例)'!$G$5:$G$999,MATCH($B88&amp;'算出ツール(記入例)'!$H$1,'算出ツール(記入例)'!$B$5:$B$999&amp;'算出ツール(記入例)'!$D$5:$D$999,0))),"")</f>
        <v/>
      </c>
      <c r="G88" s="52" t="str">
        <f t="array" ref="G88">IFERROR(IF($B88="","",INDEX('算出ツール(記入例)'!$P$5:$P$999,MATCH($B88&amp;'算出ツール(記入例)'!$H$1,'算出ツール(記入例)'!$B$5:$B$999&amp;'算出ツール(記入例)'!$D$5:$D$999,0))),"")</f>
        <v/>
      </c>
      <c r="H88" s="52" t="str">
        <f t="shared" si="2"/>
        <v/>
      </c>
      <c r="K88" s="29" t="str">
        <f t="shared" si="3"/>
        <v/>
      </c>
    </row>
    <row r="89" spans="1:11" ht="41.1" hidden="1" customHeight="1" x14ac:dyDescent="0.35">
      <c r="A89" s="46">
        <v>83</v>
      </c>
      <c r="B89" s="37"/>
      <c r="C89" s="36"/>
      <c r="D89" s="51" t="str">
        <f t="array" ref="D89">IFERROR(IF($B89="","",INDEX('算出ツール(記入例)'!$G$5:$G$999,MATCH($B89&amp;'算出ツール(記入例)'!$F$1,'算出ツール(記入例)'!$B$5:$B$999&amp;'算出ツール(記入例)'!$D$5:$D$999,0))),"")</f>
        <v/>
      </c>
      <c r="E89" s="52" t="str">
        <f t="array" ref="E89">IFERROR(IF($B89="","",INDEX('算出ツール(記入例)'!$P$5:$P$999,MATCH($B89&amp;'算出ツール(記入例)'!$F$1,'算出ツール(記入例)'!$B$5:$B$999&amp;'算出ツール(記入例)'!$D$5:$D$999,0))),"")</f>
        <v/>
      </c>
      <c r="F89" s="51" t="str">
        <f t="array" ref="F89">IFERROR(IF($B89="","",INDEX('算出ツール(記入例)'!$G$5:$G$999,MATCH($B89&amp;'算出ツール(記入例)'!$H$1,'算出ツール(記入例)'!$B$5:$B$999&amp;'算出ツール(記入例)'!$D$5:$D$999,0))),"")</f>
        <v/>
      </c>
      <c r="G89" s="52" t="str">
        <f t="array" ref="G89">IFERROR(IF($B89="","",INDEX('算出ツール(記入例)'!$P$5:$P$999,MATCH($B89&amp;'算出ツール(記入例)'!$H$1,'算出ツール(記入例)'!$B$5:$B$999&amp;'算出ツール(記入例)'!$D$5:$D$999,0))),"")</f>
        <v/>
      </c>
      <c r="H89" s="52" t="str">
        <f t="shared" si="2"/>
        <v/>
      </c>
      <c r="K89" s="29" t="str">
        <f t="shared" si="3"/>
        <v/>
      </c>
    </row>
    <row r="90" spans="1:11" ht="41.1" hidden="1" customHeight="1" x14ac:dyDescent="0.35">
      <c r="A90" s="46">
        <v>84</v>
      </c>
      <c r="B90" s="37"/>
      <c r="C90" s="36"/>
      <c r="D90" s="51" t="str">
        <f t="array" ref="D90">IFERROR(IF($B90="","",INDEX('算出ツール(記入例)'!$G$5:$G$999,MATCH($B90&amp;'算出ツール(記入例)'!$F$1,'算出ツール(記入例)'!$B$5:$B$999&amp;'算出ツール(記入例)'!$D$5:$D$999,0))),"")</f>
        <v/>
      </c>
      <c r="E90" s="52" t="str">
        <f t="array" ref="E90">IFERROR(IF($B90="","",INDEX('算出ツール(記入例)'!$P$5:$P$999,MATCH($B90&amp;'算出ツール(記入例)'!$F$1,'算出ツール(記入例)'!$B$5:$B$999&amp;'算出ツール(記入例)'!$D$5:$D$999,0))),"")</f>
        <v/>
      </c>
      <c r="F90" s="51" t="str">
        <f t="array" ref="F90">IFERROR(IF($B90="","",INDEX('算出ツール(記入例)'!$G$5:$G$999,MATCH($B90&amp;'算出ツール(記入例)'!$H$1,'算出ツール(記入例)'!$B$5:$B$999&amp;'算出ツール(記入例)'!$D$5:$D$999,0))),"")</f>
        <v/>
      </c>
      <c r="G90" s="52" t="str">
        <f t="array" ref="G90">IFERROR(IF($B90="","",INDEX('算出ツール(記入例)'!$P$5:$P$999,MATCH($B90&amp;'算出ツール(記入例)'!$H$1,'算出ツール(記入例)'!$B$5:$B$999&amp;'算出ツール(記入例)'!$D$5:$D$999,0))),"")</f>
        <v/>
      </c>
      <c r="H90" s="52" t="str">
        <f t="shared" si="2"/>
        <v/>
      </c>
      <c r="K90" s="29" t="str">
        <f t="shared" si="3"/>
        <v/>
      </c>
    </row>
    <row r="91" spans="1:11" ht="41.1" hidden="1" customHeight="1" x14ac:dyDescent="0.35">
      <c r="A91" s="46">
        <v>85</v>
      </c>
      <c r="B91" s="37"/>
      <c r="C91" s="36"/>
      <c r="D91" s="51" t="str">
        <f t="array" ref="D91">IFERROR(IF($B91="","",INDEX('算出ツール(記入例)'!$G$5:$G$999,MATCH($B91&amp;'算出ツール(記入例)'!$F$1,'算出ツール(記入例)'!$B$5:$B$999&amp;'算出ツール(記入例)'!$D$5:$D$999,0))),"")</f>
        <v/>
      </c>
      <c r="E91" s="52" t="str">
        <f t="array" ref="E91">IFERROR(IF($B91="","",INDEX('算出ツール(記入例)'!$P$5:$P$999,MATCH($B91&amp;'算出ツール(記入例)'!$F$1,'算出ツール(記入例)'!$B$5:$B$999&amp;'算出ツール(記入例)'!$D$5:$D$999,0))),"")</f>
        <v/>
      </c>
      <c r="F91" s="51" t="str">
        <f t="array" ref="F91">IFERROR(IF($B91="","",INDEX('算出ツール(記入例)'!$G$5:$G$999,MATCH($B91&amp;'算出ツール(記入例)'!$H$1,'算出ツール(記入例)'!$B$5:$B$999&amp;'算出ツール(記入例)'!$D$5:$D$999,0))),"")</f>
        <v/>
      </c>
      <c r="G91" s="52" t="str">
        <f t="array" ref="G91">IFERROR(IF($B91="","",INDEX('算出ツール(記入例)'!$P$5:$P$999,MATCH($B91&amp;'算出ツール(記入例)'!$H$1,'算出ツール(記入例)'!$B$5:$B$999&amp;'算出ツール(記入例)'!$D$5:$D$999,0))),"")</f>
        <v/>
      </c>
      <c r="H91" s="52" t="str">
        <f t="shared" si="2"/>
        <v/>
      </c>
      <c r="K91" s="29" t="str">
        <f t="shared" si="3"/>
        <v/>
      </c>
    </row>
    <row r="92" spans="1:11" ht="41.1" hidden="1" customHeight="1" x14ac:dyDescent="0.35">
      <c r="A92" s="46">
        <v>86</v>
      </c>
      <c r="B92" s="37"/>
      <c r="C92" s="36"/>
      <c r="D92" s="51" t="str">
        <f t="array" ref="D92">IFERROR(IF($B92="","",INDEX('算出ツール(記入例)'!$G$5:$G$999,MATCH($B92&amp;'算出ツール(記入例)'!$F$1,'算出ツール(記入例)'!$B$5:$B$999&amp;'算出ツール(記入例)'!$D$5:$D$999,0))),"")</f>
        <v/>
      </c>
      <c r="E92" s="52" t="str">
        <f t="array" ref="E92">IFERROR(IF($B92="","",INDEX('算出ツール(記入例)'!$P$5:$P$999,MATCH($B92&amp;'算出ツール(記入例)'!$F$1,'算出ツール(記入例)'!$B$5:$B$999&amp;'算出ツール(記入例)'!$D$5:$D$999,0))),"")</f>
        <v/>
      </c>
      <c r="F92" s="51" t="str">
        <f t="array" ref="F92">IFERROR(IF($B92="","",INDEX('算出ツール(記入例)'!$G$5:$G$999,MATCH($B92&amp;'算出ツール(記入例)'!$H$1,'算出ツール(記入例)'!$B$5:$B$999&amp;'算出ツール(記入例)'!$D$5:$D$999,0))),"")</f>
        <v/>
      </c>
      <c r="G92" s="52" t="str">
        <f t="array" ref="G92">IFERROR(IF($B92="","",INDEX('算出ツール(記入例)'!$P$5:$P$999,MATCH($B92&amp;'算出ツール(記入例)'!$H$1,'算出ツール(記入例)'!$B$5:$B$999&amp;'算出ツール(記入例)'!$D$5:$D$999,0))),"")</f>
        <v/>
      </c>
      <c r="H92" s="52" t="str">
        <f t="shared" si="2"/>
        <v/>
      </c>
      <c r="K92" s="29" t="str">
        <f t="shared" si="3"/>
        <v/>
      </c>
    </row>
    <row r="93" spans="1:11" ht="41.1" hidden="1" customHeight="1" x14ac:dyDescent="0.35">
      <c r="A93" s="46">
        <v>87</v>
      </c>
      <c r="B93" s="37"/>
      <c r="C93" s="36"/>
      <c r="D93" s="51" t="str">
        <f t="array" ref="D93">IFERROR(IF($B93="","",INDEX('算出ツール(記入例)'!$G$5:$G$999,MATCH($B93&amp;'算出ツール(記入例)'!$F$1,'算出ツール(記入例)'!$B$5:$B$999&amp;'算出ツール(記入例)'!$D$5:$D$999,0))),"")</f>
        <v/>
      </c>
      <c r="E93" s="52" t="str">
        <f t="array" ref="E93">IFERROR(IF($B93="","",INDEX('算出ツール(記入例)'!$P$5:$P$999,MATCH($B93&amp;'算出ツール(記入例)'!$F$1,'算出ツール(記入例)'!$B$5:$B$999&amp;'算出ツール(記入例)'!$D$5:$D$999,0))),"")</f>
        <v/>
      </c>
      <c r="F93" s="51" t="str">
        <f t="array" ref="F93">IFERROR(IF($B93="","",INDEX('算出ツール(記入例)'!$G$5:$G$999,MATCH($B93&amp;'算出ツール(記入例)'!$H$1,'算出ツール(記入例)'!$B$5:$B$999&amp;'算出ツール(記入例)'!$D$5:$D$999,0))),"")</f>
        <v/>
      </c>
      <c r="G93" s="52" t="str">
        <f t="array" ref="G93">IFERROR(IF($B93="","",INDEX('算出ツール(記入例)'!$P$5:$P$999,MATCH($B93&amp;'算出ツール(記入例)'!$H$1,'算出ツール(記入例)'!$B$5:$B$999&amp;'算出ツール(記入例)'!$D$5:$D$999,0))),"")</f>
        <v/>
      </c>
      <c r="H93" s="52" t="str">
        <f t="shared" si="2"/>
        <v/>
      </c>
      <c r="K93" s="29" t="str">
        <f t="shared" si="3"/>
        <v/>
      </c>
    </row>
    <row r="94" spans="1:11" ht="41.1" hidden="1" customHeight="1" x14ac:dyDescent="0.35">
      <c r="A94" s="46">
        <v>88</v>
      </c>
      <c r="B94" s="37"/>
      <c r="C94" s="36"/>
      <c r="D94" s="51" t="str">
        <f t="array" ref="D94">IFERROR(IF($B94="","",INDEX('算出ツール(記入例)'!$G$5:$G$999,MATCH($B94&amp;'算出ツール(記入例)'!$F$1,'算出ツール(記入例)'!$B$5:$B$999&amp;'算出ツール(記入例)'!$D$5:$D$999,0))),"")</f>
        <v/>
      </c>
      <c r="E94" s="52" t="str">
        <f t="array" ref="E94">IFERROR(IF($B94="","",INDEX('算出ツール(記入例)'!$P$5:$P$999,MATCH($B94&amp;'算出ツール(記入例)'!$F$1,'算出ツール(記入例)'!$B$5:$B$999&amp;'算出ツール(記入例)'!$D$5:$D$999,0))),"")</f>
        <v/>
      </c>
      <c r="F94" s="51" t="str">
        <f t="array" ref="F94">IFERROR(IF($B94="","",INDEX('算出ツール(記入例)'!$G$5:$G$999,MATCH($B94&amp;'算出ツール(記入例)'!$H$1,'算出ツール(記入例)'!$B$5:$B$999&amp;'算出ツール(記入例)'!$D$5:$D$999,0))),"")</f>
        <v/>
      </c>
      <c r="G94" s="52" t="str">
        <f t="array" ref="G94">IFERROR(IF($B94="","",INDEX('算出ツール(記入例)'!$P$5:$P$999,MATCH($B94&amp;'算出ツール(記入例)'!$H$1,'算出ツール(記入例)'!$B$5:$B$999&amp;'算出ツール(記入例)'!$D$5:$D$999,0))),"")</f>
        <v/>
      </c>
      <c r="H94" s="52" t="str">
        <f t="shared" si="2"/>
        <v/>
      </c>
      <c r="K94" s="29" t="str">
        <f t="shared" si="3"/>
        <v/>
      </c>
    </row>
    <row r="95" spans="1:11" ht="41.1" hidden="1" customHeight="1" x14ac:dyDescent="0.35">
      <c r="A95" s="46">
        <v>89</v>
      </c>
      <c r="B95" s="37"/>
      <c r="C95" s="36"/>
      <c r="D95" s="51" t="str">
        <f t="array" ref="D95">IFERROR(IF($B95="","",INDEX('算出ツール(記入例)'!$G$5:$G$999,MATCH($B95&amp;'算出ツール(記入例)'!$F$1,'算出ツール(記入例)'!$B$5:$B$999&amp;'算出ツール(記入例)'!$D$5:$D$999,0))),"")</f>
        <v/>
      </c>
      <c r="E95" s="52" t="str">
        <f t="array" ref="E95">IFERROR(IF($B95="","",INDEX('算出ツール(記入例)'!$P$5:$P$999,MATCH($B95&amp;'算出ツール(記入例)'!$F$1,'算出ツール(記入例)'!$B$5:$B$999&amp;'算出ツール(記入例)'!$D$5:$D$999,0))),"")</f>
        <v/>
      </c>
      <c r="F95" s="51" t="str">
        <f t="array" ref="F95">IFERROR(IF($B95="","",INDEX('算出ツール(記入例)'!$G$5:$G$999,MATCH($B95&amp;'算出ツール(記入例)'!$H$1,'算出ツール(記入例)'!$B$5:$B$999&amp;'算出ツール(記入例)'!$D$5:$D$999,0))),"")</f>
        <v/>
      </c>
      <c r="G95" s="52" t="str">
        <f t="array" ref="G95">IFERROR(IF($B95="","",INDEX('算出ツール(記入例)'!$P$5:$P$999,MATCH($B95&amp;'算出ツール(記入例)'!$H$1,'算出ツール(記入例)'!$B$5:$B$999&amp;'算出ツール(記入例)'!$D$5:$D$999,0))),"")</f>
        <v/>
      </c>
      <c r="H95" s="52" t="str">
        <f t="shared" si="2"/>
        <v/>
      </c>
      <c r="K95" s="29" t="str">
        <f t="shared" si="3"/>
        <v/>
      </c>
    </row>
    <row r="96" spans="1:11" ht="41.1" hidden="1" customHeight="1" x14ac:dyDescent="0.35">
      <c r="A96" s="46">
        <v>90</v>
      </c>
      <c r="B96" s="37"/>
      <c r="C96" s="36"/>
      <c r="D96" s="51" t="str">
        <f t="array" ref="D96">IFERROR(IF($B96="","",INDEX('算出ツール(記入例)'!$G$5:$G$999,MATCH($B96&amp;'算出ツール(記入例)'!$F$1,'算出ツール(記入例)'!$B$5:$B$999&amp;'算出ツール(記入例)'!$D$5:$D$999,0))),"")</f>
        <v/>
      </c>
      <c r="E96" s="52" t="str">
        <f t="array" ref="E96">IFERROR(IF($B96="","",INDEX('算出ツール(記入例)'!$P$5:$P$999,MATCH($B96&amp;'算出ツール(記入例)'!$F$1,'算出ツール(記入例)'!$B$5:$B$999&amp;'算出ツール(記入例)'!$D$5:$D$999,0))),"")</f>
        <v/>
      </c>
      <c r="F96" s="51" t="str">
        <f t="array" ref="F96">IFERROR(IF($B96="","",INDEX('算出ツール(記入例)'!$G$5:$G$999,MATCH($B96&amp;'算出ツール(記入例)'!$H$1,'算出ツール(記入例)'!$B$5:$B$999&amp;'算出ツール(記入例)'!$D$5:$D$999,0))),"")</f>
        <v/>
      </c>
      <c r="G96" s="52" t="str">
        <f t="array" ref="G96">IFERROR(IF($B96="","",INDEX('算出ツール(記入例)'!$P$5:$P$999,MATCH($B96&amp;'算出ツール(記入例)'!$H$1,'算出ツール(記入例)'!$B$5:$B$999&amp;'算出ツール(記入例)'!$D$5:$D$999,0))),"")</f>
        <v/>
      </c>
      <c r="H96" s="52" t="str">
        <f t="shared" si="2"/>
        <v/>
      </c>
      <c r="K96" s="29" t="str">
        <f t="shared" si="3"/>
        <v/>
      </c>
    </row>
    <row r="97" spans="1:11" ht="41.1" hidden="1" customHeight="1" x14ac:dyDescent="0.35">
      <c r="A97" s="46">
        <v>91</v>
      </c>
      <c r="B97" s="37"/>
      <c r="C97" s="36"/>
      <c r="D97" s="51" t="str">
        <f t="array" ref="D97">IFERROR(IF($B97="","",INDEX('算出ツール(記入例)'!$G$5:$G$999,MATCH($B97&amp;'算出ツール(記入例)'!$F$1,'算出ツール(記入例)'!$B$5:$B$999&amp;'算出ツール(記入例)'!$D$5:$D$999,0))),"")</f>
        <v/>
      </c>
      <c r="E97" s="52" t="str">
        <f t="array" ref="E97">IFERROR(IF($B97="","",INDEX('算出ツール(記入例)'!$P$5:$P$999,MATCH($B97&amp;'算出ツール(記入例)'!$F$1,'算出ツール(記入例)'!$B$5:$B$999&amp;'算出ツール(記入例)'!$D$5:$D$999,0))),"")</f>
        <v/>
      </c>
      <c r="F97" s="51" t="str">
        <f t="array" ref="F97">IFERROR(IF($B97="","",INDEX('算出ツール(記入例)'!$G$5:$G$999,MATCH($B97&amp;'算出ツール(記入例)'!$H$1,'算出ツール(記入例)'!$B$5:$B$999&amp;'算出ツール(記入例)'!$D$5:$D$999,0))),"")</f>
        <v/>
      </c>
      <c r="G97" s="52" t="str">
        <f t="array" ref="G97">IFERROR(IF($B97="","",INDEX('算出ツール(記入例)'!$P$5:$P$999,MATCH($B97&amp;'算出ツール(記入例)'!$H$1,'算出ツール(記入例)'!$B$5:$B$999&amp;'算出ツール(記入例)'!$D$5:$D$999,0))),"")</f>
        <v/>
      </c>
      <c r="H97" s="52" t="str">
        <f t="shared" si="2"/>
        <v/>
      </c>
      <c r="K97" s="29" t="str">
        <f t="shared" si="3"/>
        <v/>
      </c>
    </row>
    <row r="98" spans="1:11" ht="41.1" hidden="1" customHeight="1" x14ac:dyDescent="0.35">
      <c r="A98" s="46">
        <v>92</v>
      </c>
      <c r="B98" s="37"/>
      <c r="C98" s="36"/>
      <c r="D98" s="51" t="str">
        <f t="array" ref="D98">IFERROR(IF($B98="","",INDEX('算出ツール(記入例)'!$G$5:$G$999,MATCH($B98&amp;'算出ツール(記入例)'!$F$1,'算出ツール(記入例)'!$B$5:$B$999&amp;'算出ツール(記入例)'!$D$5:$D$999,0))),"")</f>
        <v/>
      </c>
      <c r="E98" s="52" t="str">
        <f t="array" ref="E98">IFERROR(IF($B98="","",INDEX('算出ツール(記入例)'!$P$5:$P$999,MATCH($B98&amp;'算出ツール(記入例)'!$F$1,'算出ツール(記入例)'!$B$5:$B$999&amp;'算出ツール(記入例)'!$D$5:$D$999,0))),"")</f>
        <v/>
      </c>
      <c r="F98" s="51" t="str">
        <f t="array" ref="F98">IFERROR(IF($B98="","",INDEX('算出ツール(記入例)'!$G$5:$G$999,MATCH($B98&amp;'算出ツール(記入例)'!$H$1,'算出ツール(記入例)'!$B$5:$B$999&amp;'算出ツール(記入例)'!$D$5:$D$999,0))),"")</f>
        <v/>
      </c>
      <c r="G98" s="52" t="str">
        <f t="array" ref="G98">IFERROR(IF($B98="","",INDEX('算出ツール(記入例)'!$P$5:$P$999,MATCH($B98&amp;'算出ツール(記入例)'!$H$1,'算出ツール(記入例)'!$B$5:$B$999&amp;'算出ツール(記入例)'!$D$5:$D$999,0))),"")</f>
        <v/>
      </c>
      <c r="H98" s="52" t="str">
        <f t="shared" si="2"/>
        <v/>
      </c>
      <c r="K98" s="29" t="str">
        <f t="shared" si="3"/>
        <v/>
      </c>
    </row>
    <row r="99" spans="1:11" ht="41.1" hidden="1" customHeight="1" x14ac:dyDescent="0.35">
      <c r="A99" s="46">
        <v>93</v>
      </c>
      <c r="B99" s="37"/>
      <c r="C99" s="36"/>
      <c r="D99" s="51" t="str">
        <f t="array" ref="D99">IFERROR(IF($B99="","",INDEX('算出ツール(記入例)'!$G$5:$G$999,MATCH($B99&amp;'算出ツール(記入例)'!$F$1,'算出ツール(記入例)'!$B$5:$B$999&amp;'算出ツール(記入例)'!$D$5:$D$999,0))),"")</f>
        <v/>
      </c>
      <c r="E99" s="52" t="str">
        <f t="array" ref="E99">IFERROR(IF($B99="","",INDEX('算出ツール(記入例)'!$P$5:$P$999,MATCH($B99&amp;'算出ツール(記入例)'!$F$1,'算出ツール(記入例)'!$B$5:$B$999&amp;'算出ツール(記入例)'!$D$5:$D$999,0))),"")</f>
        <v/>
      </c>
      <c r="F99" s="51" t="str">
        <f t="array" ref="F99">IFERROR(IF($B99="","",INDEX('算出ツール(記入例)'!$G$5:$G$999,MATCH($B99&amp;'算出ツール(記入例)'!$H$1,'算出ツール(記入例)'!$B$5:$B$999&amp;'算出ツール(記入例)'!$D$5:$D$999,0))),"")</f>
        <v/>
      </c>
      <c r="G99" s="52" t="str">
        <f t="array" ref="G99">IFERROR(IF($B99="","",INDEX('算出ツール(記入例)'!$P$5:$P$999,MATCH($B99&amp;'算出ツール(記入例)'!$H$1,'算出ツール(記入例)'!$B$5:$B$999&amp;'算出ツール(記入例)'!$D$5:$D$999,0))),"")</f>
        <v/>
      </c>
      <c r="H99" s="52" t="str">
        <f t="shared" si="2"/>
        <v/>
      </c>
      <c r="K99" s="29" t="str">
        <f t="shared" si="3"/>
        <v/>
      </c>
    </row>
    <row r="100" spans="1:11" ht="41.1" hidden="1" customHeight="1" x14ac:dyDescent="0.35">
      <c r="A100" s="46">
        <v>94</v>
      </c>
      <c r="B100" s="37"/>
      <c r="C100" s="36"/>
      <c r="D100" s="51" t="str">
        <f t="array" ref="D100">IFERROR(IF($B100="","",INDEX('算出ツール(記入例)'!$G$5:$G$999,MATCH($B100&amp;'算出ツール(記入例)'!$F$1,'算出ツール(記入例)'!$B$5:$B$999&amp;'算出ツール(記入例)'!$D$5:$D$999,0))),"")</f>
        <v/>
      </c>
      <c r="E100" s="52" t="str">
        <f t="array" ref="E100">IFERROR(IF($B100="","",INDEX('算出ツール(記入例)'!$P$5:$P$999,MATCH($B100&amp;'算出ツール(記入例)'!$F$1,'算出ツール(記入例)'!$B$5:$B$999&amp;'算出ツール(記入例)'!$D$5:$D$999,0))),"")</f>
        <v/>
      </c>
      <c r="F100" s="51" t="str">
        <f t="array" ref="F100">IFERROR(IF($B100="","",INDEX('算出ツール(記入例)'!$G$5:$G$999,MATCH($B100&amp;'算出ツール(記入例)'!$H$1,'算出ツール(記入例)'!$B$5:$B$999&amp;'算出ツール(記入例)'!$D$5:$D$999,0))),"")</f>
        <v/>
      </c>
      <c r="G100" s="52" t="str">
        <f t="array" ref="G100">IFERROR(IF($B100="","",INDEX('算出ツール(記入例)'!$P$5:$P$999,MATCH($B100&amp;'算出ツール(記入例)'!$H$1,'算出ツール(記入例)'!$B$5:$B$999&amp;'算出ツール(記入例)'!$D$5:$D$999,0))),"")</f>
        <v/>
      </c>
      <c r="H100" s="52" t="str">
        <f t="shared" si="2"/>
        <v/>
      </c>
      <c r="K100" s="29" t="str">
        <f t="shared" si="3"/>
        <v/>
      </c>
    </row>
    <row r="101" spans="1:11" ht="41.1" hidden="1" customHeight="1" x14ac:dyDescent="0.35">
      <c r="A101" s="46">
        <v>95</v>
      </c>
      <c r="B101" s="37"/>
      <c r="C101" s="36"/>
      <c r="D101" s="51" t="str">
        <f t="array" ref="D101">IFERROR(IF($B101="","",INDEX('算出ツール(記入例)'!$G$5:$G$999,MATCH($B101&amp;'算出ツール(記入例)'!$F$1,'算出ツール(記入例)'!$B$5:$B$999&amp;'算出ツール(記入例)'!$D$5:$D$999,0))),"")</f>
        <v/>
      </c>
      <c r="E101" s="52" t="str">
        <f t="array" ref="E101">IFERROR(IF($B101="","",INDEX('算出ツール(記入例)'!$P$5:$P$999,MATCH($B101&amp;'算出ツール(記入例)'!$F$1,'算出ツール(記入例)'!$B$5:$B$999&amp;'算出ツール(記入例)'!$D$5:$D$999,0))),"")</f>
        <v/>
      </c>
      <c r="F101" s="51" t="str">
        <f t="array" ref="F101">IFERROR(IF($B101="","",INDEX('算出ツール(記入例)'!$G$5:$G$999,MATCH($B101&amp;'算出ツール(記入例)'!$H$1,'算出ツール(記入例)'!$B$5:$B$999&amp;'算出ツール(記入例)'!$D$5:$D$999,0))),"")</f>
        <v/>
      </c>
      <c r="G101" s="52" t="str">
        <f t="array" ref="G101">IFERROR(IF($B101="","",INDEX('算出ツール(記入例)'!$P$5:$P$999,MATCH($B101&amp;'算出ツール(記入例)'!$H$1,'算出ツール(記入例)'!$B$5:$B$999&amp;'算出ツール(記入例)'!$D$5:$D$999,0))),"")</f>
        <v/>
      </c>
      <c r="H101" s="52" t="str">
        <f t="shared" si="2"/>
        <v/>
      </c>
      <c r="K101" s="29" t="str">
        <f t="shared" si="3"/>
        <v/>
      </c>
    </row>
    <row r="102" spans="1:11" ht="41.1" hidden="1" customHeight="1" x14ac:dyDescent="0.35">
      <c r="A102" s="46">
        <v>96</v>
      </c>
      <c r="B102" s="37"/>
      <c r="C102" s="36"/>
      <c r="D102" s="51" t="str">
        <f t="array" ref="D102">IFERROR(IF($B102="","",INDEX('算出ツール(記入例)'!$G$5:$G$999,MATCH($B102&amp;'算出ツール(記入例)'!$F$1,'算出ツール(記入例)'!$B$5:$B$999&amp;'算出ツール(記入例)'!$D$5:$D$999,0))),"")</f>
        <v/>
      </c>
      <c r="E102" s="52" t="str">
        <f t="array" ref="E102">IFERROR(IF($B102="","",INDEX('算出ツール(記入例)'!$P$5:$P$999,MATCH($B102&amp;'算出ツール(記入例)'!$F$1,'算出ツール(記入例)'!$B$5:$B$999&amp;'算出ツール(記入例)'!$D$5:$D$999,0))),"")</f>
        <v/>
      </c>
      <c r="F102" s="51" t="str">
        <f t="array" ref="F102">IFERROR(IF($B102="","",INDEX('算出ツール(記入例)'!$G$5:$G$999,MATCH($B102&amp;'算出ツール(記入例)'!$H$1,'算出ツール(記入例)'!$B$5:$B$999&amp;'算出ツール(記入例)'!$D$5:$D$999,0))),"")</f>
        <v/>
      </c>
      <c r="G102" s="52" t="str">
        <f t="array" ref="G102">IFERROR(IF($B102="","",INDEX('算出ツール(記入例)'!$P$5:$P$999,MATCH($B102&amp;'算出ツール(記入例)'!$H$1,'算出ツール(記入例)'!$B$5:$B$999&amp;'算出ツール(記入例)'!$D$5:$D$999,0))),"")</f>
        <v/>
      </c>
      <c r="H102" s="52" t="str">
        <f t="shared" si="2"/>
        <v/>
      </c>
      <c r="K102" s="29" t="str">
        <f t="shared" si="3"/>
        <v/>
      </c>
    </row>
    <row r="103" spans="1:11" ht="41.1" hidden="1" customHeight="1" x14ac:dyDescent="0.35">
      <c r="A103" s="46">
        <v>97</v>
      </c>
      <c r="B103" s="37"/>
      <c r="C103" s="36"/>
      <c r="D103" s="51" t="str">
        <f t="array" ref="D103">IFERROR(IF($B103="","",INDEX('算出ツール(記入例)'!$G$5:$G$999,MATCH($B103&amp;'算出ツール(記入例)'!$F$1,'算出ツール(記入例)'!$B$5:$B$999&amp;'算出ツール(記入例)'!$D$5:$D$999,0))),"")</f>
        <v/>
      </c>
      <c r="E103" s="52" t="str">
        <f t="array" ref="E103">IFERROR(IF($B103="","",INDEX('算出ツール(記入例)'!$P$5:$P$999,MATCH($B103&amp;'算出ツール(記入例)'!$F$1,'算出ツール(記入例)'!$B$5:$B$999&amp;'算出ツール(記入例)'!$D$5:$D$999,0))),"")</f>
        <v/>
      </c>
      <c r="F103" s="51" t="str">
        <f t="array" ref="F103">IFERROR(IF($B103="","",INDEX('算出ツール(記入例)'!$G$5:$G$999,MATCH($B103&amp;'算出ツール(記入例)'!$H$1,'算出ツール(記入例)'!$B$5:$B$999&amp;'算出ツール(記入例)'!$D$5:$D$999,0))),"")</f>
        <v/>
      </c>
      <c r="G103" s="52" t="str">
        <f t="array" ref="G103">IFERROR(IF($B103="","",INDEX('算出ツール(記入例)'!$P$5:$P$999,MATCH($B103&amp;'算出ツール(記入例)'!$H$1,'算出ツール(記入例)'!$B$5:$B$999&amp;'算出ツール(記入例)'!$D$5:$D$999,0))),"")</f>
        <v/>
      </c>
      <c r="H103" s="52" t="str">
        <f t="shared" si="2"/>
        <v/>
      </c>
      <c r="K103" s="29" t="str">
        <f t="shared" si="3"/>
        <v/>
      </c>
    </row>
    <row r="104" spans="1:11" ht="41.1" hidden="1" customHeight="1" x14ac:dyDescent="0.35">
      <c r="A104" s="46">
        <v>98</v>
      </c>
      <c r="B104" s="37"/>
      <c r="C104" s="36"/>
      <c r="D104" s="51" t="str">
        <f t="array" ref="D104">IFERROR(IF($B104="","",INDEX('算出ツール(記入例)'!$G$5:$G$999,MATCH($B104&amp;'算出ツール(記入例)'!$F$1,'算出ツール(記入例)'!$B$5:$B$999&amp;'算出ツール(記入例)'!$D$5:$D$999,0))),"")</f>
        <v/>
      </c>
      <c r="E104" s="52" t="str">
        <f t="array" ref="E104">IFERROR(IF($B104="","",INDEX('算出ツール(記入例)'!$P$5:$P$999,MATCH($B104&amp;'算出ツール(記入例)'!$F$1,'算出ツール(記入例)'!$B$5:$B$999&amp;'算出ツール(記入例)'!$D$5:$D$999,0))),"")</f>
        <v/>
      </c>
      <c r="F104" s="51" t="str">
        <f t="array" ref="F104">IFERROR(IF($B104="","",INDEX('算出ツール(記入例)'!$G$5:$G$999,MATCH($B104&amp;'算出ツール(記入例)'!$H$1,'算出ツール(記入例)'!$B$5:$B$999&amp;'算出ツール(記入例)'!$D$5:$D$999,0))),"")</f>
        <v/>
      </c>
      <c r="G104" s="52" t="str">
        <f t="array" ref="G104">IFERROR(IF($B104="","",INDEX('算出ツール(記入例)'!$P$5:$P$999,MATCH($B104&amp;'算出ツール(記入例)'!$H$1,'算出ツール(記入例)'!$B$5:$B$999&amp;'算出ツール(記入例)'!$D$5:$D$999,0))),"")</f>
        <v/>
      </c>
      <c r="H104" s="52" t="str">
        <f t="shared" si="2"/>
        <v/>
      </c>
      <c r="K104" s="29" t="str">
        <f t="shared" si="3"/>
        <v/>
      </c>
    </row>
    <row r="105" spans="1:11" ht="41.1" hidden="1" customHeight="1" x14ac:dyDescent="0.35">
      <c r="A105" s="46">
        <v>99</v>
      </c>
      <c r="B105" s="37"/>
      <c r="C105" s="36"/>
      <c r="D105" s="51" t="str">
        <f t="array" ref="D105">IFERROR(IF($B105="","",INDEX('算出ツール(記入例)'!$G$5:$G$999,MATCH($B105&amp;'算出ツール(記入例)'!$F$1,'算出ツール(記入例)'!$B$5:$B$999&amp;'算出ツール(記入例)'!$D$5:$D$999,0))),"")</f>
        <v/>
      </c>
      <c r="E105" s="52" t="str">
        <f t="array" ref="E105">IFERROR(IF($B105="","",INDEX('算出ツール(記入例)'!$P$5:$P$999,MATCH($B105&amp;'算出ツール(記入例)'!$F$1,'算出ツール(記入例)'!$B$5:$B$999&amp;'算出ツール(記入例)'!$D$5:$D$999,0))),"")</f>
        <v/>
      </c>
      <c r="F105" s="51" t="str">
        <f t="array" ref="F105">IFERROR(IF($B105="","",INDEX('算出ツール(記入例)'!$G$5:$G$999,MATCH($B105&amp;'算出ツール(記入例)'!$H$1,'算出ツール(記入例)'!$B$5:$B$999&amp;'算出ツール(記入例)'!$D$5:$D$999,0))),"")</f>
        <v/>
      </c>
      <c r="G105" s="52" t="str">
        <f t="array" ref="G105">IFERROR(IF($B105="","",INDEX('算出ツール(記入例)'!$P$5:$P$999,MATCH($B105&amp;'算出ツール(記入例)'!$H$1,'算出ツール(記入例)'!$B$5:$B$999&amp;'算出ツール(記入例)'!$D$5:$D$999,0))),"")</f>
        <v/>
      </c>
      <c r="H105" s="52" t="str">
        <f t="shared" si="2"/>
        <v/>
      </c>
      <c r="K105" s="29" t="str">
        <f t="shared" si="3"/>
        <v/>
      </c>
    </row>
    <row r="106" spans="1:11" ht="41.1" hidden="1" customHeight="1" x14ac:dyDescent="0.35">
      <c r="A106" s="46">
        <v>100</v>
      </c>
      <c r="B106" s="37"/>
      <c r="C106" s="36"/>
      <c r="D106" s="51" t="str">
        <f t="array" ref="D106">IFERROR(IF($B106="","",INDEX('算出ツール(記入例)'!$G$5:$G$999,MATCH($B106&amp;'算出ツール(記入例)'!$F$1,'算出ツール(記入例)'!$B$5:$B$999&amp;'算出ツール(記入例)'!$D$5:$D$999,0))),"")</f>
        <v/>
      </c>
      <c r="E106" s="52" t="str">
        <f t="array" ref="E106">IFERROR(IF($B106="","",INDEX('算出ツール(記入例)'!$P$5:$P$999,MATCH($B106&amp;'算出ツール(記入例)'!$F$1,'算出ツール(記入例)'!$B$5:$B$999&amp;'算出ツール(記入例)'!$D$5:$D$999,0))),"")</f>
        <v/>
      </c>
      <c r="F106" s="51" t="str">
        <f t="array" ref="F106">IFERROR(IF($B106="","",INDEX('算出ツール(記入例)'!$G$5:$G$999,MATCH($B106&amp;'算出ツール(記入例)'!$H$1,'算出ツール(記入例)'!$B$5:$B$999&amp;'算出ツール(記入例)'!$D$5:$D$999,0))),"")</f>
        <v/>
      </c>
      <c r="G106" s="52" t="str">
        <f t="array" ref="G106">IFERROR(IF($B106="","",INDEX('算出ツール(記入例)'!$P$5:$P$999,MATCH($B106&amp;'算出ツール(記入例)'!$H$1,'算出ツール(記入例)'!$B$5:$B$999&amp;'算出ツール(記入例)'!$D$5:$D$999,0))),"")</f>
        <v/>
      </c>
      <c r="H106" s="52" t="str">
        <f t="shared" si="2"/>
        <v/>
      </c>
      <c r="K106" s="29" t="str">
        <f t="shared" si="3"/>
        <v/>
      </c>
    </row>
    <row r="107" spans="1:11" s="28" customFormat="1" ht="44.25" customHeight="1" thickBot="1" x14ac:dyDescent="0.4">
      <c r="A107" s="38" t="s">
        <v>71</v>
      </c>
      <c r="B107" s="39" t="s">
        <v>72</v>
      </c>
      <c r="C107" s="39"/>
      <c r="D107" s="54">
        <f>SUM(D7:D106)</f>
        <v>2605000</v>
      </c>
      <c r="E107" s="53">
        <f t="shared" ref="E107:G107" si="4">SUM(E7:E106)</f>
        <v>372376</v>
      </c>
      <c r="F107" s="55">
        <f t="shared" si="4"/>
        <v>1010000</v>
      </c>
      <c r="G107" s="53">
        <f t="shared" si="4"/>
        <v>0</v>
      </c>
      <c r="H107" s="53">
        <f>SUM(H7:H106)</f>
        <v>372376</v>
      </c>
      <c r="K107" s="28" t="s">
        <v>19</v>
      </c>
    </row>
    <row r="108" spans="1:11" s="28" customFormat="1" ht="18.75" customHeight="1" x14ac:dyDescent="0.35">
      <c r="A108" s="40" t="s">
        <v>73</v>
      </c>
      <c r="B108" s="41"/>
      <c r="C108" s="41"/>
      <c r="D108" s="42"/>
      <c r="E108" s="41"/>
      <c r="F108" s="42"/>
      <c r="G108" s="41"/>
      <c r="H108" s="42"/>
      <c r="K108" s="28" t="s">
        <v>19</v>
      </c>
    </row>
    <row r="109" spans="1:11" s="28" customFormat="1" ht="105" customHeight="1" x14ac:dyDescent="0.35">
      <c r="A109" s="43" t="s">
        <v>74</v>
      </c>
      <c r="B109" s="105" t="s">
        <v>75</v>
      </c>
      <c r="C109" s="105"/>
      <c r="D109" s="105"/>
      <c r="E109" s="105"/>
      <c r="F109" s="105"/>
      <c r="G109" s="105"/>
      <c r="H109" s="105"/>
      <c r="K109" s="28" t="s">
        <v>19</v>
      </c>
    </row>
    <row r="110" spans="1:11" s="28" customFormat="1" ht="165" customHeight="1" x14ac:dyDescent="0.35">
      <c r="A110" s="43" t="s">
        <v>76</v>
      </c>
      <c r="B110" s="89" t="s">
        <v>77</v>
      </c>
      <c r="C110" s="89"/>
      <c r="D110" s="89"/>
      <c r="E110" s="89"/>
      <c r="F110" s="89"/>
      <c r="G110" s="89"/>
      <c r="H110" s="89"/>
      <c r="K110" s="28" t="s">
        <v>19</v>
      </c>
    </row>
    <row r="111" spans="1:11" s="28" customFormat="1" ht="42" customHeight="1" x14ac:dyDescent="0.35">
      <c r="A111" s="43" t="s">
        <v>78</v>
      </c>
      <c r="B111" s="89" t="s">
        <v>79</v>
      </c>
      <c r="C111" s="89"/>
      <c r="D111" s="89"/>
      <c r="E111" s="89"/>
      <c r="F111" s="89"/>
      <c r="G111" s="89"/>
      <c r="H111" s="89"/>
      <c r="K111" s="28" t="s">
        <v>19</v>
      </c>
    </row>
    <row r="112" spans="1:11" s="28" customFormat="1" ht="18.75" customHeight="1" x14ac:dyDescent="0.35">
      <c r="A112" s="43" t="s">
        <v>80</v>
      </c>
      <c r="B112" s="89" t="s">
        <v>81</v>
      </c>
      <c r="C112" s="89"/>
      <c r="D112" s="89"/>
      <c r="E112" s="89"/>
      <c r="F112" s="89"/>
      <c r="G112" s="89"/>
      <c r="K112" s="28" t="s">
        <v>19</v>
      </c>
    </row>
    <row r="113" spans="1:11" s="28" customFormat="1" ht="18.75" customHeight="1" x14ac:dyDescent="0.35">
      <c r="A113" s="43" t="s">
        <v>82</v>
      </c>
      <c r="B113" s="89" t="s">
        <v>83</v>
      </c>
      <c r="C113" s="89"/>
      <c r="D113" s="89"/>
      <c r="E113" s="89"/>
      <c r="F113" s="89"/>
      <c r="G113" s="89"/>
      <c r="K113" s="28" t="s">
        <v>19</v>
      </c>
    </row>
    <row r="114" spans="1:11" s="28" customFormat="1" ht="18.75" customHeight="1" x14ac:dyDescent="0.35">
      <c r="A114" s="43"/>
      <c r="B114" s="44"/>
      <c r="C114" s="44"/>
      <c r="D114" s="44"/>
      <c r="E114" s="89"/>
      <c r="F114" s="89"/>
      <c r="G114" s="89"/>
    </row>
  </sheetData>
  <autoFilter ref="K1:K113" xr:uid="{00000000-0009-0000-0000-000004000000}">
    <filterColumn colId="0">
      <customFilters>
        <customFilter operator="notEqual" val=" "/>
      </customFilters>
    </filterColumn>
  </autoFilter>
  <mergeCells count="14">
    <mergeCell ref="E114:G114"/>
    <mergeCell ref="A4:A6"/>
    <mergeCell ref="B4:C4"/>
    <mergeCell ref="D4:H4"/>
    <mergeCell ref="B5:B6"/>
    <mergeCell ref="C5:C6"/>
    <mergeCell ref="D5:E5"/>
    <mergeCell ref="F5:G5"/>
    <mergeCell ref="H5:H6"/>
    <mergeCell ref="B109:H109"/>
    <mergeCell ref="B110:H110"/>
    <mergeCell ref="B111:H111"/>
    <mergeCell ref="B112:G112"/>
    <mergeCell ref="B113:G113"/>
  </mergeCells>
  <phoneticPr fontId="1"/>
  <printOptions horizontalCentered="1"/>
  <pageMargins left="0.39370078740157483" right="0.39370078740157483" top="0.74803149606299213" bottom="0.55118110236220474" header="0.31496062992125984" footer="0.31496062992125984"/>
  <pageSetup paperSize="9" scale="70"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H10"/>
  <sheetViews>
    <sheetView workbookViewId="0">
      <selection activeCell="B3" sqref="B3"/>
    </sheetView>
  </sheetViews>
  <sheetFormatPr defaultRowHeight="18" x14ac:dyDescent="0.35"/>
  <sheetData>
    <row r="1" spans="1:8" ht="18.75" thickBot="1" x14ac:dyDescent="0.4">
      <c r="A1" t="s">
        <v>7</v>
      </c>
      <c r="B1" t="s">
        <v>8</v>
      </c>
      <c r="D1" t="s">
        <v>14</v>
      </c>
      <c r="F1" t="s">
        <v>4</v>
      </c>
      <c r="H1" t="s">
        <v>25</v>
      </c>
    </row>
    <row r="2" spans="1:8" ht="18.75" thickBot="1" x14ac:dyDescent="0.4">
      <c r="A2" t="s">
        <v>9</v>
      </c>
      <c r="B2" s="1">
        <v>1.4</v>
      </c>
      <c r="D2" t="s">
        <v>15</v>
      </c>
      <c r="F2" t="s">
        <v>19</v>
      </c>
      <c r="H2" t="s">
        <v>19</v>
      </c>
    </row>
    <row r="3" spans="1:8" ht="18.75" thickBot="1" x14ac:dyDescent="0.4">
      <c r="A3" t="s">
        <v>10</v>
      </c>
      <c r="B3" s="1"/>
      <c r="D3" t="s">
        <v>16</v>
      </c>
      <c r="F3" t="s">
        <v>21</v>
      </c>
      <c r="H3" t="s">
        <v>21</v>
      </c>
    </row>
    <row r="6" spans="1:8" x14ac:dyDescent="0.35">
      <c r="B6" s="23" t="s">
        <v>57</v>
      </c>
    </row>
    <row r="7" spans="1:8" x14ac:dyDescent="0.35">
      <c r="B7" s="23" t="s">
        <v>58</v>
      </c>
    </row>
    <row r="10" spans="1:8" x14ac:dyDescent="0.35">
      <c r="A10" s="23" t="s">
        <v>84</v>
      </c>
    </row>
  </sheetData>
  <phoneticPr fontId="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7</vt:i4>
      </vt:variant>
    </vt:vector>
  </HeadingPairs>
  <TitlesOfParts>
    <vt:vector size="13" baseType="lpstr">
      <vt:lpstr>使用方法</vt:lpstr>
      <vt:lpstr>算出ツール</vt:lpstr>
      <vt:lpstr>業務方法書様式第1-2号</vt:lpstr>
      <vt:lpstr>算出ツール(記入例)</vt:lpstr>
      <vt:lpstr>業務方法書様式第1-2号(記入例)</vt:lpstr>
      <vt:lpstr>選択肢・高騰率</vt:lpstr>
      <vt:lpstr>'業務方法書様式第1-2号'!Print_Area</vt:lpstr>
      <vt:lpstr>'業務方法書様式第1-2号(記入例)'!Print_Area</vt:lpstr>
      <vt:lpstr>算出ツール!Print_Area</vt:lpstr>
      <vt:lpstr>'算出ツール(記入例)'!Print_Area</vt:lpstr>
      <vt:lpstr>使用方法!Print_Area</vt:lpstr>
      <vt:lpstr>'業務方法書様式第1-2号'!Print_Titles</vt:lpstr>
      <vt:lpstr>'業務方法書様式第1-2号(記入例)'!Print_Titles</vt:lpstr>
    </vt:vector>
  </TitlesOfParts>
  <Company>TAIMS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東京都</dc:creator>
  <cp:lastModifiedBy>横沢 潤弥</cp:lastModifiedBy>
  <cp:lastPrinted>2022-10-06T03:04:54Z</cp:lastPrinted>
  <dcterms:created xsi:type="dcterms:W3CDTF">2022-09-07T01:36:35Z</dcterms:created>
  <dcterms:modified xsi:type="dcterms:W3CDTF">2022-10-07T00:22:19Z</dcterms:modified>
</cp:coreProperties>
</file>